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480" activeTab="6"/>
  </bookViews>
  <sheets>
    <sheet name="Graph" sheetId="4" r:id="rId1"/>
    <sheet name="FY06" sheetId="1" r:id="rId2"/>
    <sheet name="FY08" sheetId="3" r:id="rId3"/>
    <sheet name=" FY09" sheetId="5" r:id="rId4"/>
    <sheet name="FY10" sheetId="6" r:id="rId5"/>
    <sheet name="FY12" sheetId="7" r:id="rId6"/>
    <sheet name="FY13" sheetId="8" r:id="rId7"/>
  </sheets>
  <definedNames>
    <definedName name="_xlnm.Print_Area" localSheetId="3">' FY09'!$A$1:$F$28</definedName>
    <definedName name="_xlnm.Print_Area" localSheetId="1">'FY06'!$A$1:$F$29</definedName>
    <definedName name="_xlnm.Print_Area" localSheetId="2">'FY08'!#REF!</definedName>
    <definedName name="_xlnm.Print_Area" localSheetId="4">'FY10'!$A$1:$F$30</definedName>
    <definedName name="_xlnm.Print_Area" localSheetId="5">'FY12'!$A$1:$G$32</definedName>
    <definedName name="_xlnm.Print_Area" localSheetId="6">'FY13'!$A$1:$G$33</definedName>
    <definedName name="_xlnm.Print_Area" localSheetId="0">Graph!$B$8:$N$38</definedName>
    <definedName name="_xlnm.Print_Titles" localSheetId="1">'FY06'!$1:$1</definedName>
    <definedName name="_xlnm.Print_Titles" localSheetId="2">'FY08'!$1:$1</definedName>
  </definedNames>
  <calcPr calcId="124519"/>
</workbook>
</file>

<file path=xl/calcChain.xml><?xml version="1.0" encoding="utf-8"?>
<calcChain xmlns="http://schemas.openxmlformats.org/spreadsheetml/2006/main">
  <c r="J7" i="4"/>
  <c r="J4"/>
  <c r="I20" i="8"/>
  <c r="F28"/>
  <c r="G28" s="1"/>
  <c r="E28"/>
  <c r="G27"/>
  <c r="G26"/>
  <c r="G25"/>
  <c r="G22"/>
  <c r="G18"/>
  <c r="F17"/>
  <c r="F23" s="1"/>
  <c r="E17"/>
  <c r="E23" s="1"/>
  <c r="J3" i="4" s="1"/>
  <c r="J5" s="1"/>
  <c r="G16" i="8"/>
  <c r="G15"/>
  <c r="G14"/>
  <c r="G13"/>
  <c r="G12"/>
  <c r="G11"/>
  <c r="G10"/>
  <c r="G9"/>
  <c r="G8"/>
  <c r="G7"/>
  <c r="G6"/>
  <c r="G5"/>
  <c r="G4"/>
  <c r="G3"/>
  <c r="G25" i="7"/>
  <c r="F17"/>
  <c r="F22" s="1"/>
  <c r="I4" i="4"/>
  <c r="I7"/>
  <c r="F27" i="7"/>
  <c r="E27"/>
  <c r="E17"/>
  <c r="E22" s="1"/>
  <c r="G26"/>
  <c r="G24"/>
  <c r="G16"/>
  <c r="G21"/>
  <c r="G18"/>
  <c r="G15"/>
  <c r="G14"/>
  <c r="G13"/>
  <c r="G12"/>
  <c r="G11"/>
  <c r="G10"/>
  <c r="G9"/>
  <c r="G8"/>
  <c r="G7"/>
  <c r="G6"/>
  <c r="G5"/>
  <c r="G4"/>
  <c r="G3"/>
  <c r="F28" i="6"/>
  <c r="F25"/>
  <c r="H3" i="4"/>
  <c r="H5" s="1"/>
  <c r="D20" i="6"/>
  <c r="B6"/>
  <c r="F2"/>
  <c r="F3"/>
  <c r="F4"/>
  <c r="F5"/>
  <c r="F6"/>
  <c r="F7"/>
  <c r="F8"/>
  <c r="F9"/>
  <c r="F10"/>
  <c r="G10"/>
  <c r="F11"/>
  <c r="F12"/>
  <c r="F13"/>
  <c r="F14"/>
  <c r="F15"/>
  <c r="F16"/>
  <c r="F17"/>
  <c r="F18"/>
  <c r="F23"/>
  <c r="F24"/>
  <c r="F26"/>
  <c r="F27"/>
  <c r="F29"/>
  <c r="H7" i="4"/>
  <c r="G7"/>
  <c r="G3"/>
  <c r="G5" s="1"/>
  <c r="F3"/>
  <c r="E3"/>
  <c r="F2" i="3"/>
  <c r="F3"/>
  <c r="F4"/>
  <c r="F5"/>
  <c r="F6"/>
  <c r="F7"/>
  <c r="F8"/>
  <c r="F9"/>
  <c r="F10"/>
  <c r="F11"/>
  <c r="F12"/>
  <c r="F13"/>
  <c r="F14"/>
  <c r="F15"/>
  <c r="F16"/>
  <c r="F17"/>
  <c r="F18"/>
  <c r="F19"/>
  <c r="F20"/>
  <c r="F2" i="4" s="1"/>
  <c r="F23" i="3"/>
  <c r="F24"/>
  <c r="F25"/>
  <c r="F26"/>
  <c r="F27"/>
  <c r="F28"/>
  <c r="F28" i="5"/>
  <c r="F27"/>
  <c r="F26"/>
  <c r="F25"/>
  <c r="F24"/>
  <c r="F23"/>
  <c r="F20"/>
  <c r="G2" i="4" s="1"/>
  <c r="F19" i="5"/>
  <c r="F18"/>
  <c r="F17"/>
  <c r="F16"/>
  <c r="F15"/>
  <c r="F14"/>
  <c r="F13"/>
  <c r="F12"/>
  <c r="F11"/>
  <c r="G10"/>
  <c r="F10"/>
  <c r="F9"/>
  <c r="F8"/>
  <c r="F7"/>
  <c r="F6"/>
  <c r="F5"/>
  <c r="F4"/>
  <c r="F3"/>
  <c r="F2"/>
  <c r="E29" i="1"/>
  <c r="D29"/>
  <c r="F28"/>
  <c r="F27"/>
  <c r="F26"/>
  <c r="F25"/>
  <c r="F24"/>
  <c r="F23"/>
  <c r="E20"/>
  <c r="D20"/>
  <c r="F18"/>
  <c r="F17"/>
  <c r="F16"/>
  <c r="F15"/>
  <c r="F14"/>
  <c r="F13"/>
  <c r="F12"/>
  <c r="B12"/>
  <c r="F11"/>
  <c r="F10"/>
  <c r="B10"/>
  <c r="F9"/>
  <c r="F8"/>
  <c r="B8"/>
  <c r="F7"/>
  <c r="F6"/>
  <c r="B6"/>
  <c r="F5"/>
  <c r="F4"/>
  <c r="F3"/>
  <c r="F2"/>
  <c r="E20" i="6"/>
  <c r="G17" i="8" l="1"/>
  <c r="E33"/>
  <c r="C3" s="1"/>
  <c r="G23"/>
  <c r="J2" i="4" s="1"/>
  <c r="F33" i="8"/>
  <c r="F20" i="1"/>
  <c r="E2" i="4" s="1"/>
  <c r="D30" i="6"/>
  <c r="B12"/>
  <c r="F19"/>
  <c r="F20"/>
  <c r="H2" i="4" s="1"/>
  <c r="F19" i="1"/>
  <c r="F29"/>
  <c r="G17" i="7"/>
  <c r="E30" i="6"/>
  <c r="G27" i="7"/>
  <c r="F32"/>
  <c r="F30" i="6" l="1"/>
  <c r="G33" i="8"/>
  <c r="C4" s="1"/>
  <c r="I3" i="4"/>
  <c r="I5" s="1"/>
  <c r="G22" i="7"/>
  <c r="I2" i="4" s="1"/>
  <c r="E32" i="7"/>
  <c r="G32" l="1"/>
  <c r="C3"/>
  <c r="C4" l="1"/>
</calcChain>
</file>

<file path=xl/comments1.xml><?xml version="1.0" encoding="utf-8"?>
<comments xmlns="http://schemas.openxmlformats.org/spreadsheetml/2006/main">
  <authors>
    <author>Sandra Roby</author>
  </authors>
  <commentList>
    <comment ref="F3" authorId="0">
      <text>
        <r>
          <rPr>
            <b/>
            <sz val="8"/>
            <color indexed="81"/>
            <rFont val="Tahoma"/>
            <family val="2"/>
          </rPr>
          <t>@22 books per student Print Collection should be 33,220.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>
      <text>
        <r>
          <rPr>
            <b/>
            <sz val="8"/>
            <color indexed="81"/>
            <rFont val="Tahoma"/>
            <family val="2"/>
          </rPr>
          <t>6/09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Sandra Roby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5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5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5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9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9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3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3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Sandra Roby</author>
    <author>Owner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5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9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7" authorId="1">
      <text>
        <r>
          <rPr>
            <b/>
            <sz val="9"/>
            <color indexed="81"/>
            <rFont val="Tahoma"/>
            <family val="2"/>
          </rPr>
          <t xml:space="preserve">automatic calculation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7" authorId="1">
      <text>
        <r>
          <rPr>
            <b/>
            <sz val="9"/>
            <color indexed="81"/>
            <rFont val="Tahoma"/>
            <family val="2"/>
          </rPr>
          <t xml:space="preserve">automatic calculation
</t>
        </r>
      </text>
    </comment>
    <comment ref="G1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5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1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3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3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Sandra Roby</author>
    <author>Owner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5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9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7" authorId="1">
      <text>
        <r>
          <rPr>
            <b/>
            <sz val="9"/>
            <color indexed="81"/>
            <rFont val="Tahoma"/>
            <family val="2"/>
          </rPr>
          <t xml:space="preserve">automatic calculation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7" authorId="1">
      <text>
        <r>
          <rPr>
            <b/>
            <sz val="9"/>
            <color indexed="81"/>
            <rFont val="Tahoma"/>
            <family val="2"/>
          </rPr>
          <t xml:space="preserve">automatic calculation
</t>
        </r>
      </text>
    </comment>
    <comment ref="G1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5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6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7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8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2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3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3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3" authorId="0">
      <text>
        <r>
          <rPr>
            <b/>
            <sz val="8"/>
            <color indexed="81"/>
            <rFont val="Tahoma"/>
            <family val="2"/>
          </rPr>
          <t>automatic calculation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<sst xmlns="http://schemas.openxmlformats.org/spreadsheetml/2006/main" count="277" uniqueCount="97">
  <si>
    <t>Call Number</t>
  </si>
  <si>
    <t>Number of Copies</t>
  </si>
  <si>
    <t>Copies under 10 years</t>
  </si>
  <si>
    <t>Percentage Under 10 years</t>
  </si>
  <si>
    <t>Total number of items in collection</t>
  </si>
  <si>
    <t>Reference</t>
  </si>
  <si>
    <t>Total Number of print items</t>
  </si>
  <si>
    <t>Fiction/ Story Collection</t>
  </si>
  <si>
    <t>Print with publication date</t>
  </si>
  <si>
    <t>Graphic Novels</t>
  </si>
  <si>
    <t>Print with no publication date</t>
  </si>
  <si>
    <t>000</t>
  </si>
  <si>
    <t>Percentage of collection with no date</t>
  </si>
  <si>
    <t>100</t>
  </si>
  <si>
    <t>Copies less than 10 years</t>
  </si>
  <si>
    <t>200</t>
  </si>
  <si>
    <t>Percentage of collection less than 10 years</t>
  </si>
  <si>
    <t>300</t>
  </si>
  <si>
    <t>Copies less than 15 years</t>
  </si>
  <si>
    <t>400</t>
  </si>
  <si>
    <t>Percentage of collection less than 15 years</t>
  </si>
  <si>
    <t>500</t>
  </si>
  <si>
    <t>Copies less than 20 years</t>
  </si>
  <si>
    <t>600</t>
  </si>
  <si>
    <t>Percentage less than 20 years</t>
  </si>
  <si>
    <t>700</t>
  </si>
  <si>
    <t>800</t>
  </si>
  <si>
    <t>900</t>
  </si>
  <si>
    <t>Critical material</t>
  </si>
  <si>
    <t>Faculty</t>
  </si>
  <si>
    <t>92/ Biography</t>
  </si>
  <si>
    <t>Miscellaneous non-fiction</t>
  </si>
  <si>
    <t>Non-fiction totals</t>
  </si>
  <si>
    <t>TOTALS</t>
  </si>
  <si>
    <t>Misc includes: yearbooks, Waltham collection, Index table, sets, screenplays, VF</t>
  </si>
  <si>
    <t>Waltham High School Library</t>
  </si>
  <si>
    <t>Other Items Not Included Above -- Nonprint</t>
  </si>
  <si>
    <t>Teaching Material</t>
  </si>
  <si>
    <t>Audio Books</t>
  </si>
  <si>
    <t>DVD/Video</t>
  </si>
  <si>
    <t>Software</t>
  </si>
  <si>
    <t>Equipment</t>
  </si>
  <si>
    <t>Grand Total</t>
  </si>
  <si>
    <t>FY06</t>
  </si>
  <si>
    <t>FY08</t>
  </si>
  <si>
    <t>Total number of print items</t>
  </si>
  <si>
    <t>Copyright date no later than ten (10) years from the current year</t>
  </si>
  <si>
    <t>FY04</t>
  </si>
  <si>
    <t>FY05</t>
  </si>
  <si>
    <t>FY09</t>
  </si>
  <si>
    <t>Number of Students</t>
  </si>
  <si>
    <t>Recommended collection size: 22 books per student</t>
  </si>
  <si>
    <t>Books per students</t>
  </si>
  <si>
    <t>FY10</t>
  </si>
  <si>
    <t>Fiction</t>
  </si>
  <si>
    <t>Note: most copies do not have a publication date</t>
  </si>
  <si>
    <t>DVD</t>
  </si>
  <si>
    <t>Video</t>
  </si>
  <si>
    <t>CD</t>
  </si>
  <si>
    <t>Audio Books/CDB</t>
  </si>
  <si>
    <t>Print</t>
  </si>
  <si>
    <t>TOTAL NONFICTION</t>
  </si>
  <si>
    <t>TOTAL FICTION</t>
  </si>
  <si>
    <t>Libraries, Museums, Bibliographies</t>
  </si>
  <si>
    <t>Philosophy and Psychology</t>
  </si>
  <si>
    <t>Religion</t>
  </si>
  <si>
    <t>Social Sciences</t>
  </si>
  <si>
    <t>Language and Foreign Languages</t>
  </si>
  <si>
    <t>Natural Sciences and Math</t>
  </si>
  <si>
    <t>Technology</t>
  </si>
  <si>
    <t>Arts,Sports</t>
  </si>
  <si>
    <t>Literature, Drama, Poetry, Diaries</t>
  </si>
  <si>
    <t>Social Studies</t>
  </si>
  <si>
    <t>Critical Material</t>
  </si>
  <si>
    <r>
      <t>Databases</t>
    </r>
    <r>
      <rPr>
        <b/>
        <sz val="8"/>
        <rFont val="Verdana"/>
        <family val="2"/>
      </rPr>
      <t xml:space="preserve"> (State Funded)</t>
    </r>
  </si>
  <si>
    <r>
      <t>Databases</t>
    </r>
    <r>
      <rPr>
        <b/>
        <sz val="8"/>
        <rFont val="Verdana"/>
        <family val="2"/>
      </rPr>
      <t xml:space="preserve"> (Waltham District Funded)</t>
    </r>
  </si>
  <si>
    <r>
      <t xml:space="preserve">Databases </t>
    </r>
    <r>
      <rPr>
        <b/>
        <sz val="8"/>
        <rFont val="Verdana"/>
        <family val="2"/>
      </rPr>
      <t>(High School Library Funded)</t>
    </r>
  </si>
  <si>
    <t>Nonprint</t>
  </si>
  <si>
    <t>eBooks</t>
  </si>
  <si>
    <t>Databases</t>
  </si>
  <si>
    <r>
      <t xml:space="preserve">27+ </t>
    </r>
    <r>
      <rPr>
        <b/>
        <sz val="8"/>
        <rFont val="Verdana"/>
        <family val="2"/>
      </rPr>
      <t>(e.g. Gale)</t>
    </r>
  </si>
  <si>
    <r>
      <t xml:space="preserve">12 </t>
    </r>
    <r>
      <rPr>
        <b/>
        <sz val="8"/>
        <rFont val="Verdana"/>
        <family val="2"/>
      </rPr>
      <t>(ABC-CLIO, Facts on File)</t>
    </r>
  </si>
  <si>
    <r>
      <t>TOTAL PRINT</t>
    </r>
    <r>
      <rPr>
        <b/>
        <sz val="8"/>
        <rFont val="Verdana"/>
        <family val="2"/>
      </rPr>
      <t xml:space="preserve"> (with eBOOKS)</t>
    </r>
  </si>
  <si>
    <r>
      <t>TOTAL NONPRINT</t>
    </r>
    <r>
      <rPr>
        <b/>
        <sz val="8"/>
        <rFont val="Verdana"/>
        <family val="2"/>
      </rPr>
      <t xml:space="preserve"> (without eBooks)</t>
    </r>
  </si>
  <si>
    <r>
      <t>COLLECTION TOTAL</t>
    </r>
    <r>
      <rPr>
        <b/>
        <sz val="8"/>
        <rFont val="Verdana"/>
        <family val="2"/>
      </rPr>
      <t xml:space="preserve"> (without databases and equipment)</t>
    </r>
  </si>
  <si>
    <t>FY12</t>
  </si>
  <si>
    <t>Other Languages</t>
  </si>
  <si>
    <r>
      <t>14</t>
    </r>
    <r>
      <rPr>
        <b/>
        <sz val="8"/>
        <rFont val="Verdana"/>
        <family val="2"/>
      </rPr>
      <t xml:space="preserve">  (Grolier, Culture Grams, World Book)</t>
    </r>
  </si>
  <si>
    <t>These numbers were entered - yet calculation is different.</t>
  </si>
  <si>
    <t>Total Number of eBooks</t>
  </si>
  <si>
    <t>92/ 920 (Biography)</t>
  </si>
  <si>
    <t>VC</t>
  </si>
  <si>
    <t>Total number of items in collection (not equipment)</t>
  </si>
  <si>
    <t>Percentage of collection under 10 years</t>
  </si>
  <si>
    <t>eBooks (overDrive)</t>
  </si>
  <si>
    <t>FY13</t>
  </si>
  <si>
    <t>Total ebooks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</si>
</sst>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9"/>
      <name val="Verdana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9"/>
      <color indexed="22"/>
      <name val="Verdana"/>
      <family val="2"/>
    </font>
    <font>
      <sz val="8"/>
      <name val="Arial"/>
      <family val="2"/>
    </font>
    <font>
      <sz val="9"/>
      <name val="Verdana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Verdana"/>
      <family val="2"/>
    </font>
    <font>
      <b/>
      <sz val="8"/>
      <name val="Verdana"/>
      <family val="2"/>
    </font>
    <font>
      <sz val="10"/>
      <color indexed="10"/>
      <name val="Arial"/>
      <family val="2"/>
    </font>
    <font>
      <sz val="10"/>
      <color theme="0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CC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3" fontId="3" fillId="3" borderId="1" xfId="0" applyNumberFormat="1" applyFont="1" applyFill="1" applyBorder="1" applyAlignment="1">
      <alignment horizontal="center" vertical="center" wrapText="1"/>
    </xf>
    <xf numFmtId="10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3" fontId="0" fillId="0" borderId="0" xfId="0" applyNumberFormat="1"/>
    <xf numFmtId="0" fontId="14" fillId="0" borderId="0" xfId="0" applyFont="1" applyAlignment="1">
      <alignment wrapText="1"/>
    </xf>
    <xf numFmtId="0" fontId="14" fillId="0" borderId="0" xfId="0" applyFont="1"/>
    <xf numFmtId="3" fontId="14" fillId="0" borderId="0" xfId="0" applyNumberFormat="1" applyFont="1"/>
    <xf numFmtId="0" fontId="10" fillId="2" borderId="1" xfId="0" applyFont="1" applyFill="1" applyBorder="1" applyAlignment="1">
      <alignment horizontal="center" vertical="center" wrapText="1"/>
    </xf>
    <xf numFmtId="0" fontId="16" fillId="0" borderId="0" xfId="0" applyFont="1"/>
    <xf numFmtId="10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3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7" borderId="0" xfId="0" applyFill="1" applyBorder="1"/>
    <xf numFmtId="0" fontId="1" fillId="0" borderId="0" xfId="0" applyFont="1"/>
    <xf numFmtId="3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4" fillId="3" borderId="5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3" borderId="13" xfId="0" applyNumberFormat="1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 wrapText="1"/>
    </xf>
    <xf numFmtId="10" fontId="3" fillId="6" borderId="19" xfId="0" applyNumberFormat="1" applyFont="1" applyFill="1" applyBorder="1" applyAlignment="1">
      <alignment horizontal="center" vertical="center" wrapText="1"/>
    </xf>
    <xf numFmtId="10" fontId="3" fillId="0" borderId="19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4" fillId="2" borderId="19" xfId="0" applyNumberFormat="1" applyFont="1" applyFill="1" applyBorder="1" applyAlignment="1">
      <alignment horizontal="center" vertical="center" wrapText="1"/>
    </xf>
    <xf numFmtId="10" fontId="3" fillId="2" borderId="21" xfId="0" applyNumberFormat="1" applyFont="1" applyFill="1" applyBorder="1" applyAlignment="1">
      <alignment horizontal="center" vertical="center" wrapText="1"/>
    </xf>
    <xf numFmtId="3" fontId="7" fillId="3" borderId="22" xfId="0" applyNumberFormat="1" applyFont="1" applyFill="1" applyBorder="1" applyAlignment="1">
      <alignment horizontal="center" vertical="center"/>
    </xf>
    <xf numFmtId="10" fontId="3" fillId="0" borderId="23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wrapText="1"/>
    </xf>
    <xf numFmtId="0" fontId="14" fillId="5" borderId="0" xfId="0" applyFont="1" applyFill="1" applyBorder="1" applyAlignment="1">
      <alignment horizontal="right" vertical="center" wrapText="1"/>
    </xf>
    <xf numFmtId="3" fontId="3" fillId="5" borderId="0" xfId="0" applyNumberFormat="1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3" fontId="3" fillId="5" borderId="38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  <xf numFmtId="10" fontId="4" fillId="2" borderId="23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0" fontId="3" fillId="0" borderId="40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0" fontId="3" fillId="5" borderId="18" xfId="0" applyNumberFormat="1" applyFont="1" applyFill="1" applyBorder="1" applyAlignment="1">
      <alignment horizontal="center" vertical="center" wrapText="1"/>
    </xf>
    <xf numFmtId="10" fontId="3" fillId="5" borderId="41" xfId="0" applyNumberFormat="1" applyFont="1" applyFill="1" applyBorder="1" applyAlignment="1">
      <alignment horizontal="center" vertical="center" wrapText="1"/>
    </xf>
    <xf numFmtId="10" fontId="3" fillId="5" borderId="42" xfId="0" applyNumberFormat="1" applyFont="1" applyFill="1" applyBorder="1" applyAlignment="1">
      <alignment horizontal="center" vertical="center" wrapText="1"/>
    </xf>
    <xf numFmtId="10" fontId="3" fillId="5" borderId="43" xfId="0" applyNumberFormat="1" applyFont="1" applyFill="1" applyBorder="1" applyAlignment="1">
      <alignment horizontal="center" vertical="center" wrapText="1"/>
    </xf>
    <xf numFmtId="0" fontId="14" fillId="5" borderId="0" xfId="0" applyFont="1" applyFill="1" applyAlignment="1">
      <alignment wrapText="1"/>
    </xf>
    <xf numFmtId="0" fontId="14" fillId="5" borderId="0" xfId="0" applyFont="1" applyFill="1"/>
    <xf numFmtId="10" fontId="14" fillId="5" borderId="0" xfId="0" applyNumberFormat="1" applyFont="1" applyFill="1"/>
    <xf numFmtId="3" fontId="14" fillId="5" borderId="0" xfId="0" applyNumberFormat="1" applyFont="1" applyFill="1"/>
    <xf numFmtId="0" fontId="10" fillId="5" borderId="0" xfId="0" applyFont="1" applyFill="1"/>
    <xf numFmtId="3" fontId="10" fillId="5" borderId="0" xfId="0" applyNumberFormat="1" applyFont="1" applyFill="1"/>
    <xf numFmtId="0" fontId="14" fillId="0" borderId="0" xfId="0" applyFont="1" applyFill="1" applyAlignment="1">
      <alignment wrapText="1"/>
    </xf>
    <xf numFmtId="0" fontId="14" fillId="0" borderId="0" xfId="0" applyFont="1" applyFill="1"/>
    <xf numFmtId="3" fontId="14" fillId="0" borderId="0" xfId="0" applyNumberFormat="1" applyFont="1" applyFill="1"/>
    <xf numFmtId="0" fontId="10" fillId="0" borderId="0" xfId="0" applyFont="1" applyFill="1"/>
    <xf numFmtId="3" fontId="10" fillId="0" borderId="0" xfId="0" applyNumberFormat="1" applyFont="1" applyFill="1"/>
    <xf numFmtId="2" fontId="14" fillId="0" borderId="0" xfId="0" applyNumberFormat="1" applyFont="1" applyFill="1"/>
    <xf numFmtId="4" fontId="14" fillId="0" borderId="0" xfId="0" applyNumberFormat="1" applyFont="1" applyFill="1"/>
    <xf numFmtId="0" fontId="14" fillId="0" borderId="38" xfId="0" applyFont="1" applyBorder="1"/>
    <xf numFmtId="0" fontId="15" fillId="0" borderId="38" xfId="0" applyFont="1" applyBorder="1"/>
    <xf numFmtId="3" fontId="3" fillId="0" borderId="3" xfId="0" applyNumberFormat="1" applyFont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3" fontId="10" fillId="5" borderId="0" xfId="0" applyNumberFormat="1" applyFont="1" applyFill="1" applyBorder="1" applyAlignment="1">
      <alignment horizontal="center" vertical="center" wrapText="1"/>
    </xf>
    <xf numFmtId="10" fontId="10" fillId="5" borderId="0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10" fontId="2" fillId="5" borderId="0" xfId="0" applyNumberFormat="1" applyFont="1" applyFill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3" fontId="14" fillId="4" borderId="1" xfId="0" applyNumberFormat="1" applyFont="1" applyFill="1" applyBorder="1" applyAlignment="1">
      <alignment horizontal="right" vertical="center" wrapText="1"/>
    </xf>
    <xf numFmtId="10" fontId="14" fillId="4" borderId="1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right" vertical="center" wrapText="1"/>
    </xf>
    <xf numFmtId="49" fontId="2" fillId="6" borderId="28" xfId="0" applyNumberFormat="1" applyFont="1" applyFill="1" applyBorder="1" applyAlignment="1">
      <alignment horizontal="center" vertical="center" wrapText="1"/>
    </xf>
    <xf numFmtId="10" fontId="3" fillId="6" borderId="21" xfId="0" applyNumberFormat="1" applyFont="1" applyFill="1" applyBorder="1" applyAlignment="1">
      <alignment horizontal="center" vertical="center" wrapText="1"/>
    </xf>
    <xf numFmtId="10" fontId="3" fillId="6" borderId="10" xfId="0" applyNumberFormat="1" applyFont="1" applyFill="1" applyBorder="1" applyAlignment="1">
      <alignment horizontal="center" vertical="center" wrapText="1"/>
    </xf>
    <xf numFmtId="3" fontId="4" fillId="9" borderId="13" xfId="0" applyNumberFormat="1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 wrapText="1"/>
    </xf>
    <xf numFmtId="3" fontId="4" fillId="9" borderId="5" xfId="0" applyNumberFormat="1" applyFont="1" applyFill="1" applyBorder="1" applyAlignment="1" applyProtection="1">
      <alignment horizontal="center" vertical="center"/>
      <protection locked="0"/>
    </xf>
    <xf numFmtId="3" fontId="4" fillId="9" borderId="5" xfId="0" applyNumberFormat="1" applyFont="1" applyFill="1" applyBorder="1" applyAlignment="1">
      <alignment horizontal="center" vertical="center" wrapText="1"/>
    </xf>
    <xf numFmtId="3" fontId="4" fillId="9" borderId="11" xfId="0" applyNumberFormat="1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49" fontId="2" fillId="6" borderId="31" xfId="0" applyNumberFormat="1" applyFont="1" applyFill="1" applyBorder="1" applyAlignment="1">
      <alignment horizontal="center" vertical="center" wrapText="1"/>
    </xf>
    <xf numFmtId="3" fontId="14" fillId="4" borderId="0" xfId="0" applyNumberFormat="1" applyFont="1" applyFill="1" applyBorder="1" applyAlignment="1">
      <alignment horizontal="right" vertical="center" wrapText="1"/>
    </xf>
    <xf numFmtId="0" fontId="2" fillId="6" borderId="27" xfId="0" applyFont="1" applyFill="1" applyBorder="1" applyAlignment="1">
      <alignment horizontal="center" vertical="center" wrapText="1"/>
    </xf>
    <xf numFmtId="10" fontId="2" fillId="9" borderId="1" xfId="0" applyNumberFormat="1" applyFont="1" applyFill="1" applyBorder="1" applyAlignment="1">
      <alignment horizontal="center" vertical="center" wrapText="1"/>
    </xf>
    <xf numFmtId="3" fontId="4" fillId="3" borderId="12" xfId="0" applyNumberFormat="1" applyFont="1" applyFill="1" applyBorder="1" applyAlignment="1">
      <alignment horizontal="center" vertical="center" wrapText="1"/>
    </xf>
    <xf numFmtId="3" fontId="17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10" fontId="17" fillId="5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ill="1" applyBorder="1"/>
    <xf numFmtId="3" fontId="4" fillId="0" borderId="0" xfId="0" applyNumberFormat="1" applyFont="1" applyFill="1" applyBorder="1" applyAlignment="1">
      <alignment horizontal="center" vertical="center" wrapText="1"/>
    </xf>
    <xf numFmtId="10" fontId="14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8" borderId="9" xfId="0" applyNumberFormat="1" applyFont="1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33" xfId="0" applyFill="1" applyBorder="1" applyAlignment="1">
      <alignment wrapText="1"/>
    </xf>
    <xf numFmtId="0" fontId="0" fillId="8" borderId="10" xfId="0" applyFill="1" applyBorder="1" applyAlignment="1">
      <alignment wrapText="1"/>
    </xf>
    <xf numFmtId="49" fontId="2" fillId="8" borderId="35" xfId="0" applyNumberFormat="1" applyFont="1" applyFill="1" applyBorder="1" applyAlignment="1">
      <alignment horizontal="center" vertical="center" wrapText="1"/>
    </xf>
    <xf numFmtId="49" fontId="2" fillId="8" borderId="25" xfId="0" applyNumberFormat="1" applyFont="1" applyFill="1" applyBorder="1" applyAlignment="1">
      <alignment horizontal="center" vertical="center" wrapText="1"/>
    </xf>
    <xf numFmtId="49" fontId="2" fillId="8" borderId="26" xfId="0" applyNumberFormat="1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4" fillId="2" borderId="4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10" fontId="4" fillId="9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Seventy percent (70 %) of the entire print collection should have a copyright date no later than ten (10) years from the current year.</a:t>
            </a:r>
          </a:p>
        </c:rich>
      </c:tx>
      <c:layout>
        <c:manualLayout>
          <c:xMode val="edge"/>
          <c:yMode val="edge"/>
          <c:x val="0.12419354838709708"/>
          <c:y val="3.350515463917525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806451612903226"/>
          <c:y val="0.27835086575646723"/>
          <c:w val="0.86935483870967911"/>
          <c:h val="0.51546456621567716"/>
        </c:manualLayout>
      </c:layout>
      <c:barChart>
        <c:barDir val="col"/>
        <c:grouping val="clustered"/>
        <c:ser>
          <c:idx val="0"/>
          <c:order val="0"/>
          <c:tx>
            <c:strRef>
              <c:f>Graph!$A$2:$B$2</c:f>
              <c:strCache>
                <c:ptCount val="1"/>
                <c:pt idx="0">
                  <c:v>Copyright date no later than ten (10) years from the current year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Val val="1"/>
          </c:dLbls>
          <c:cat>
            <c:strRef>
              <c:f>Graph!$C$1:$J$1</c:f>
              <c:strCache>
                <c:ptCount val="8"/>
                <c:pt idx="0">
                  <c:v>FY04</c:v>
                </c:pt>
                <c:pt idx="1">
                  <c:v>FY05</c:v>
                </c:pt>
                <c:pt idx="2">
                  <c:v>FY06</c:v>
                </c:pt>
                <c:pt idx="3">
                  <c:v>FY08</c:v>
                </c:pt>
                <c:pt idx="4">
                  <c:v>FY09</c:v>
                </c:pt>
                <c:pt idx="5">
                  <c:v>FY10</c:v>
                </c:pt>
                <c:pt idx="6">
                  <c:v>FY12</c:v>
                </c:pt>
                <c:pt idx="7">
                  <c:v>FY13</c:v>
                </c:pt>
              </c:strCache>
            </c:strRef>
          </c:cat>
          <c:val>
            <c:numRef>
              <c:f>Graph!$C$2:$J$2</c:f>
              <c:numCache>
                <c:formatCode>0.00%</c:formatCode>
                <c:ptCount val="8"/>
                <c:pt idx="0">
                  <c:v>0.17230000000000001</c:v>
                </c:pt>
                <c:pt idx="1">
                  <c:v>0.25019999999999998</c:v>
                </c:pt>
                <c:pt idx="2">
                  <c:v>0.31491893305439328</c:v>
                </c:pt>
                <c:pt idx="3">
                  <c:v>0</c:v>
                </c:pt>
                <c:pt idx="4">
                  <c:v>0.30637955028198932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Val val="1"/>
        </c:dLbls>
        <c:axId val="116466816"/>
        <c:axId val="116468352"/>
      </c:barChart>
      <c:catAx>
        <c:axId val="1164668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16468352"/>
        <c:crosses val="autoZero"/>
        <c:auto val="1"/>
        <c:lblAlgn val="ctr"/>
        <c:lblOffset val="100"/>
        <c:tickLblSkip val="1"/>
        <c:tickMarkSkip val="1"/>
      </c:catAx>
      <c:valAx>
        <c:axId val="116468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164668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1290322580645159E-2"/>
          <c:y val="0.91237113402061853"/>
          <c:w val="0.97580645161290325"/>
          <c:h val="7.21649484536078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85725</xdr:rowOff>
    </xdr:from>
    <xdr:to>
      <xdr:col>10</xdr:col>
      <xdr:colOff>542925</xdr:colOff>
      <xdr:row>33</xdr:row>
      <xdr:rowOff>66675</xdr:rowOff>
    </xdr:to>
    <xdr:graphicFrame macro="">
      <xdr:nvGraphicFramePr>
        <xdr:cNvPr id="10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view="pageLayout" workbookViewId="0">
      <selection activeCell="B36" sqref="B36:M38"/>
    </sheetView>
  </sheetViews>
  <sheetFormatPr defaultRowHeight="11.25"/>
  <cols>
    <col min="1" max="1" width="23.42578125" style="23" bestFit="1" customWidth="1"/>
    <col min="2" max="2" width="9.140625" style="23"/>
    <col min="3" max="3" width="10.28515625" style="23" bestFit="1" customWidth="1"/>
    <col min="4" max="5" width="9.140625" style="23"/>
    <col min="6" max="7" width="8" style="23" bestFit="1" customWidth="1"/>
    <col min="8" max="16384" width="9.140625" style="23"/>
  </cols>
  <sheetData>
    <row r="1" spans="1:10" s="26" customFormat="1" thickBot="1">
      <c r="A1" s="95"/>
      <c r="B1" s="95"/>
      <c r="C1" s="96" t="s">
        <v>47</v>
      </c>
      <c r="D1" s="96" t="s">
        <v>48</v>
      </c>
      <c r="E1" s="96" t="s">
        <v>43</v>
      </c>
      <c r="F1" s="96" t="s">
        <v>44</v>
      </c>
      <c r="G1" s="96" t="s">
        <v>49</v>
      </c>
      <c r="H1" s="96" t="s">
        <v>53</v>
      </c>
      <c r="I1" s="96" t="s">
        <v>85</v>
      </c>
      <c r="J1" s="26" t="s">
        <v>95</v>
      </c>
    </row>
    <row r="2" spans="1:10" s="26" customFormat="1" ht="31.5">
      <c r="A2" s="82" t="s">
        <v>46</v>
      </c>
      <c r="B2" s="83"/>
      <c r="C2" s="84">
        <v>0.17230000000000001</v>
      </c>
      <c r="D2" s="84">
        <v>0.25019999999999998</v>
      </c>
      <c r="E2" s="84">
        <f>'FY06'!$F$20</f>
        <v>0.31491893305439328</v>
      </c>
      <c r="F2" s="84" t="e">
        <f>'FY08'!$F$20</f>
        <v>#DIV/0!</v>
      </c>
      <c r="G2" s="84">
        <f>' FY09'!$F$20</f>
        <v>0.30637955028198932</v>
      </c>
      <c r="H2" s="84" t="e">
        <f>'FY10'!$F$20</f>
        <v>#DIV/0!</v>
      </c>
      <c r="I2" s="84" t="e">
        <f>'FY12'!$G$22</f>
        <v>#DIV/0!</v>
      </c>
      <c r="J2" s="128" t="e">
        <f>'FY13'!$G$23</f>
        <v>#DIV/0!</v>
      </c>
    </row>
    <row r="3" spans="1:10" s="26" customFormat="1" ht="21">
      <c r="A3" s="25" t="s">
        <v>45</v>
      </c>
      <c r="C3" s="27">
        <v>24489</v>
      </c>
      <c r="D3" s="27">
        <v>25120</v>
      </c>
      <c r="E3" s="27">
        <f>'FY06'!$B$3</f>
        <v>26346</v>
      </c>
      <c r="F3" s="27">
        <f>'FY08'!$B$3</f>
        <v>27139</v>
      </c>
      <c r="G3" s="27">
        <f>' FY09'!$B$3</f>
        <v>27306</v>
      </c>
      <c r="H3" s="27">
        <f>'FY10'!$B$3</f>
        <v>12791</v>
      </c>
      <c r="I3" s="27">
        <f>'FY12'!$E$22</f>
        <v>0</v>
      </c>
      <c r="J3" s="27">
        <f>'FY13'!$E$23</f>
        <v>0</v>
      </c>
    </row>
    <row r="4" spans="1:10" s="26" customFormat="1" ht="10.5">
      <c r="A4" s="82" t="s">
        <v>89</v>
      </c>
      <c r="B4" s="83"/>
      <c r="C4" s="85"/>
      <c r="D4" s="85"/>
      <c r="E4" s="85"/>
      <c r="F4" s="85"/>
      <c r="G4" s="85"/>
      <c r="H4" s="85"/>
      <c r="I4" s="85">
        <f>'FY12'!$E$19</f>
        <v>0</v>
      </c>
      <c r="J4" s="27">
        <f>'FY13'!$I$20</f>
        <v>0</v>
      </c>
    </row>
    <row r="5" spans="1:10" s="26" customFormat="1" ht="10.5">
      <c r="A5" s="88" t="s">
        <v>52</v>
      </c>
      <c r="B5" s="89"/>
      <c r="C5" s="90"/>
      <c r="D5" s="90"/>
      <c r="E5" s="90"/>
      <c r="F5" s="90"/>
      <c r="G5" s="90">
        <f>+G3/G6</f>
        <v>19.17556179775281</v>
      </c>
      <c r="H5" s="94">
        <f>+H3/H6</f>
        <v>9.0459688826025459</v>
      </c>
      <c r="I5" s="93">
        <f>+(I3+I4)/I6</f>
        <v>0</v>
      </c>
      <c r="J5" s="93">
        <f>+(J3+J4)/J6</f>
        <v>0</v>
      </c>
    </row>
    <row r="6" spans="1:10">
      <c r="A6" s="82" t="s">
        <v>50</v>
      </c>
      <c r="B6" s="86"/>
      <c r="C6" s="87"/>
      <c r="D6" s="87"/>
      <c r="E6" s="87"/>
      <c r="F6" s="87"/>
      <c r="G6" s="85">
        <v>1424</v>
      </c>
      <c r="H6" s="85">
        <v>1414</v>
      </c>
      <c r="I6" s="83">
        <v>1375</v>
      </c>
      <c r="J6" s="23">
        <v>1389</v>
      </c>
    </row>
    <row r="7" spans="1:10" ht="21">
      <c r="A7" s="88" t="s">
        <v>51</v>
      </c>
      <c r="B7" s="91"/>
      <c r="C7" s="92"/>
      <c r="D7" s="92"/>
      <c r="E7" s="92"/>
      <c r="F7" s="92"/>
      <c r="G7" s="90">
        <f>+G6*22</f>
        <v>31328</v>
      </c>
      <c r="H7" s="90">
        <f>+H6*22</f>
        <v>31108</v>
      </c>
      <c r="I7" s="90">
        <f>+I6*22</f>
        <v>30250</v>
      </c>
      <c r="J7" s="90">
        <f>+J6*22</f>
        <v>30558</v>
      </c>
    </row>
  </sheetData>
  <phoneticPr fontId="9" type="noConversion"/>
  <printOptions horizontalCentered="1" verticalCentered="1"/>
  <pageMargins left="0.25" right="0.25" top="0.75" bottom="0.75" header="0.3" footer="0.3"/>
  <pageSetup orientation="landscape" r:id="rId1"/>
  <headerFooter alignWithMargins="0">
    <oddHeader>&amp;C&amp;"Footlight MT Light,Bold"&amp;12School Library Collection</oddHeader>
    <oddFooter>&amp;R&amp;"Georgia,Regular"&amp;9&amp;D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9"/>
  <sheetViews>
    <sheetView zoomScale="75" workbookViewId="0">
      <pane ySplit="915" activePane="bottomLeft"/>
      <selection activeCell="A12" sqref="A12"/>
      <selection pane="bottomLeft" activeCell="D13" sqref="D13:E19"/>
    </sheetView>
  </sheetViews>
  <sheetFormatPr defaultRowHeight="12.75"/>
  <cols>
    <col min="1" max="1" width="21.5703125" customWidth="1"/>
    <col min="2" max="2" width="14.28515625" style="11" customWidth="1"/>
    <col min="3" max="3" width="15.28515625" customWidth="1"/>
    <col min="4" max="6" width="15.7109375" customWidth="1"/>
  </cols>
  <sheetData>
    <row r="1" spans="1:6" ht="45" customHeight="1">
      <c r="A1" s="132" t="s">
        <v>35</v>
      </c>
      <c r="B1" s="133"/>
      <c r="C1" s="2" t="s">
        <v>0</v>
      </c>
      <c r="D1" s="3" t="s">
        <v>1</v>
      </c>
      <c r="E1" s="1" t="s">
        <v>2</v>
      </c>
      <c r="F1" s="1" t="s">
        <v>3</v>
      </c>
    </row>
    <row r="2" spans="1:6" ht="39.950000000000003" customHeight="1">
      <c r="A2" s="1" t="s">
        <v>4</v>
      </c>
      <c r="B2" s="12">
        <v>28263</v>
      </c>
      <c r="C2" s="5" t="s">
        <v>5</v>
      </c>
      <c r="D2" s="4">
        <v>3243</v>
      </c>
      <c r="E2" s="6">
        <v>1274</v>
      </c>
      <c r="F2" s="7">
        <f t="shared" ref="F2:F20" si="0">E2/D2</f>
        <v>0.39284613012642616</v>
      </c>
    </row>
    <row r="3" spans="1:6" ht="39.950000000000003" customHeight="1">
      <c r="A3" s="1" t="s">
        <v>6</v>
      </c>
      <c r="B3" s="12">
        <v>26346</v>
      </c>
      <c r="C3" s="5" t="s">
        <v>7</v>
      </c>
      <c r="D3" s="4">
        <v>4748</v>
      </c>
      <c r="E3" s="6">
        <v>1089</v>
      </c>
      <c r="F3" s="7">
        <f t="shared" si="0"/>
        <v>0.22935973041280538</v>
      </c>
    </row>
    <row r="4" spans="1:6" ht="39.950000000000003" customHeight="1">
      <c r="A4" s="1" t="s">
        <v>8</v>
      </c>
      <c r="B4" s="12">
        <v>20879</v>
      </c>
      <c r="C4" s="5" t="s">
        <v>9</v>
      </c>
      <c r="D4" s="4">
        <v>117</v>
      </c>
      <c r="E4" s="6">
        <v>114</v>
      </c>
      <c r="F4" s="7">
        <f t="shared" si="0"/>
        <v>0.97435897435897434</v>
      </c>
    </row>
    <row r="5" spans="1:6" ht="39.950000000000003" customHeight="1">
      <c r="A5" s="1" t="s">
        <v>10</v>
      </c>
      <c r="B5" s="12">
        <v>5467</v>
      </c>
      <c r="C5" s="5" t="s">
        <v>11</v>
      </c>
      <c r="D5" s="4">
        <v>117</v>
      </c>
      <c r="E5" s="6">
        <v>47</v>
      </c>
      <c r="F5" s="7">
        <f t="shared" si="0"/>
        <v>0.40170940170940173</v>
      </c>
    </row>
    <row r="6" spans="1:6" ht="39.950000000000003" customHeight="1">
      <c r="A6" s="1" t="s">
        <v>12</v>
      </c>
      <c r="B6" s="13">
        <f>B5/B3</f>
        <v>0.2075077810673347</v>
      </c>
      <c r="C6" s="5" t="s">
        <v>13</v>
      </c>
      <c r="D6" s="4">
        <v>280</v>
      </c>
      <c r="E6" s="6">
        <v>96</v>
      </c>
      <c r="F6" s="7">
        <f t="shared" si="0"/>
        <v>0.34285714285714286</v>
      </c>
    </row>
    <row r="7" spans="1:6" ht="39.950000000000003" customHeight="1">
      <c r="A7" s="1" t="s">
        <v>14</v>
      </c>
      <c r="B7" s="12">
        <v>6828</v>
      </c>
      <c r="C7" s="5" t="s">
        <v>15</v>
      </c>
      <c r="D7" s="4">
        <v>229</v>
      </c>
      <c r="E7" s="6">
        <v>49</v>
      </c>
      <c r="F7" s="7">
        <f t="shared" si="0"/>
        <v>0.21397379912663755</v>
      </c>
    </row>
    <row r="8" spans="1:6" ht="39.950000000000003" customHeight="1">
      <c r="A8" s="1" t="s">
        <v>16</v>
      </c>
      <c r="B8" s="13">
        <f>B7/B3</f>
        <v>0.25916647688453653</v>
      </c>
      <c r="C8" s="5" t="s">
        <v>17</v>
      </c>
      <c r="D8" s="4">
        <v>3009</v>
      </c>
      <c r="E8" s="6">
        <v>1059</v>
      </c>
      <c r="F8" s="7">
        <f t="shared" si="0"/>
        <v>0.35194416749750745</v>
      </c>
    </row>
    <row r="9" spans="1:6" ht="39.950000000000003" customHeight="1">
      <c r="A9" s="1" t="s">
        <v>18</v>
      </c>
      <c r="B9" s="12">
        <v>8808</v>
      </c>
      <c r="C9" s="5" t="s">
        <v>19</v>
      </c>
      <c r="D9" s="4">
        <v>100</v>
      </c>
      <c r="E9" s="6">
        <v>21</v>
      </c>
      <c r="F9" s="7">
        <f t="shared" si="0"/>
        <v>0.21</v>
      </c>
    </row>
    <row r="10" spans="1:6" ht="39.950000000000003" customHeight="1">
      <c r="A10" s="1" t="s">
        <v>20</v>
      </c>
      <c r="B10" s="13">
        <f>B9/B3</f>
        <v>0.33432020040992938</v>
      </c>
      <c r="C10" s="5" t="s">
        <v>21</v>
      </c>
      <c r="D10" s="4">
        <v>1005</v>
      </c>
      <c r="E10" s="6">
        <v>233</v>
      </c>
      <c r="F10" s="7">
        <f t="shared" si="0"/>
        <v>0.23184079601990049</v>
      </c>
    </row>
    <row r="11" spans="1:6" ht="39.950000000000003" customHeight="1">
      <c r="A11" s="1" t="s">
        <v>22</v>
      </c>
      <c r="B11" s="12">
        <v>10612</v>
      </c>
      <c r="C11" s="5" t="s">
        <v>23</v>
      </c>
      <c r="D11" s="4">
        <v>1248</v>
      </c>
      <c r="E11" s="6">
        <v>521</v>
      </c>
      <c r="F11" s="7">
        <f t="shared" si="0"/>
        <v>0.41746794871794873</v>
      </c>
    </row>
    <row r="12" spans="1:6" ht="39.950000000000003" customHeight="1">
      <c r="A12" s="1" t="s">
        <v>24</v>
      </c>
      <c r="B12" s="13">
        <f>B11/B3</f>
        <v>0.40279359295528733</v>
      </c>
      <c r="C12" s="5" t="s">
        <v>25</v>
      </c>
      <c r="D12" s="4">
        <v>1200</v>
      </c>
      <c r="E12" s="6">
        <v>314</v>
      </c>
      <c r="F12" s="7">
        <f t="shared" si="0"/>
        <v>0.26166666666666666</v>
      </c>
    </row>
    <row r="13" spans="1:6" ht="39.950000000000003" customHeight="1">
      <c r="A13" s="1"/>
      <c r="B13" s="14"/>
      <c r="C13" s="5" t="s">
        <v>26</v>
      </c>
      <c r="D13" s="4"/>
      <c r="E13" s="6"/>
      <c r="F13" s="7" t="e">
        <f t="shared" si="0"/>
        <v>#DIV/0!</v>
      </c>
    </row>
    <row r="14" spans="1:6" ht="39.950000000000003" customHeight="1">
      <c r="A14" s="1"/>
      <c r="B14" s="14"/>
      <c r="C14" s="5" t="s">
        <v>27</v>
      </c>
      <c r="D14" s="4"/>
      <c r="E14" s="6"/>
      <c r="F14" s="7" t="e">
        <f t="shared" si="0"/>
        <v>#DIV/0!</v>
      </c>
    </row>
    <row r="15" spans="1:6" ht="39.950000000000003" customHeight="1">
      <c r="A15" s="1"/>
      <c r="B15" s="14"/>
      <c r="C15" s="5" t="s">
        <v>28</v>
      </c>
      <c r="D15" s="4"/>
      <c r="E15" s="6"/>
      <c r="F15" s="7" t="e">
        <f t="shared" si="0"/>
        <v>#DIV/0!</v>
      </c>
    </row>
    <row r="16" spans="1:6" ht="39.950000000000003" customHeight="1">
      <c r="A16" s="1"/>
      <c r="B16" s="14"/>
      <c r="C16" s="5" t="s">
        <v>29</v>
      </c>
      <c r="D16" s="4"/>
      <c r="E16" s="6"/>
      <c r="F16" s="7" t="e">
        <f t="shared" si="0"/>
        <v>#DIV/0!</v>
      </c>
    </row>
    <row r="17" spans="1:6" ht="39.950000000000003" customHeight="1">
      <c r="A17" s="1"/>
      <c r="B17" s="12"/>
      <c r="C17" s="5" t="s">
        <v>30</v>
      </c>
      <c r="D17" s="4"/>
      <c r="E17" s="6"/>
      <c r="F17" s="7" t="e">
        <f t="shared" si="0"/>
        <v>#DIV/0!</v>
      </c>
    </row>
    <row r="18" spans="1:6" ht="39.950000000000003" customHeight="1">
      <c r="A18" s="1"/>
      <c r="B18" s="12"/>
      <c r="C18" s="5" t="s">
        <v>31</v>
      </c>
      <c r="D18" s="4"/>
      <c r="E18" s="6"/>
      <c r="F18" s="7" t="e">
        <f t="shared" si="0"/>
        <v>#DIV/0!</v>
      </c>
    </row>
    <row r="19" spans="1:6" ht="39.950000000000003" customHeight="1">
      <c r="A19" s="1"/>
      <c r="B19" s="12"/>
      <c r="C19" s="5" t="s">
        <v>32</v>
      </c>
      <c r="D19" s="8"/>
      <c r="E19" s="9"/>
      <c r="F19" s="10" t="e">
        <f t="shared" si="0"/>
        <v>#DIV/0!</v>
      </c>
    </row>
    <row r="20" spans="1:6" ht="39.950000000000003" customHeight="1">
      <c r="A20" s="1"/>
      <c r="B20" s="12"/>
      <c r="C20" s="18" t="s">
        <v>33</v>
      </c>
      <c r="D20" s="19">
        <f>SUM(D2:D18)</f>
        <v>15296</v>
      </c>
      <c r="E20" s="18">
        <f>SUM(E2:E18)</f>
        <v>4817</v>
      </c>
      <c r="F20" s="17">
        <f t="shared" si="0"/>
        <v>0.31491893305439328</v>
      </c>
    </row>
    <row r="21" spans="1:6" ht="39.950000000000003" customHeight="1">
      <c r="A21" s="16"/>
      <c r="B21" s="12"/>
      <c r="C21" s="129" t="s">
        <v>34</v>
      </c>
      <c r="D21" s="130"/>
      <c r="E21" s="130"/>
      <c r="F21" s="131"/>
    </row>
    <row r="22" spans="1:6" ht="39.950000000000003" customHeight="1">
      <c r="A22" s="16"/>
      <c r="B22" s="12"/>
      <c r="C22" s="134" t="s">
        <v>36</v>
      </c>
      <c r="D22" s="130"/>
      <c r="E22" s="130"/>
      <c r="F22" s="131"/>
    </row>
    <row r="23" spans="1:6" ht="39.950000000000003" customHeight="1">
      <c r="A23" s="16"/>
      <c r="B23" s="12"/>
      <c r="C23" s="5" t="s">
        <v>37</v>
      </c>
      <c r="D23" s="8"/>
      <c r="E23" s="9"/>
      <c r="F23" s="10" t="e">
        <f t="shared" ref="F23:F29" si="1">E23/D23</f>
        <v>#DIV/0!</v>
      </c>
    </row>
    <row r="24" spans="1:6" ht="39.950000000000003" customHeight="1">
      <c r="A24" s="16"/>
      <c r="B24" s="12"/>
      <c r="C24" s="5" t="s">
        <v>38</v>
      </c>
      <c r="D24" s="8"/>
      <c r="E24" s="9"/>
      <c r="F24" s="10" t="e">
        <f t="shared" si="1"/>
        <v>#DIV/0!</v>
      </c>
    </row>
    <row r="25" spans="1:6" ht="39.950000000000003" customHeight="1">
      <c r="A25" s="16"/>
      <c r="B25" s="12"/>
      <c r="C25" s="5" t="s">
        <v>39</v>
      </c>
      <c r="D25" s="8"/>
      <c r="E25" s="9"/>
      <c r="F25" s="10" t="e">
        <f t="shared" si="1"/>
        <v>#DIV/0!</v>
      </c>
    </row>
    <row r="26" spans="1:6" ht="39.950000000000003" customHeight="1">
      <c r="A26" s="16"/>
      <c r="B26" s="12"/>
      <c r="C26" s="5" t="s">
        <v>40</v>
      </c>
      <c r="D26" s="8"/>
      <c r="E26" s="9"/>
      <c r="F26" s="10" t="e">
        <f t="shared" si="1"/>
        <v>#DIV/0!</v>
      </c>
    </row>
    <row r="27" spans="1:6" ht="39.950000000000003" customHeight="1">
      <c r="A27" s="16"/>
      <c r="B27" s="12"/>
      <c r="C27" s="5" t="s">
        <v>41</v>
      </c>
      <c r="D27" s="8"/>
      <c r="E27" s="9"/>
      <c r="F27" s="10" t="e">
        <f t="shared" si="1"/>
        <v>#DIV/0!</v>
      </c>
    </row>
    <row r="28" spans="1:6" ht="39.950000000000003" customHeight="1">
      <c r="A28" s="16"/>
      <c r="B28" s="12"/>
      <c r="C28" s="9" t="s">
        <v>33</v>
      </c>
      <c r="D28" s="8"/>
      <c r="E28" s="8"/>
      <c r="F28" s="7" t="e">
        <f t="shared" si="1"/>
        <v>#DIV/0!</v>
      </c>
    </row>
    <row r="29" spans="1:6" s="15" customFormat="1" ht="39.950000000000003" customHeight="1">
      <c r="A29" s="21"/>
      <c r="B29" s="21"/>
      <c r="C29" s="20" t="s">
        <v>42</v>
      </c>
      <c r="D29" s="22">
        <f>SUM(D21+D28)</f>
        <v>0</v>
      </c>
      <c r="E29" s="22">
        <f>SUM(E21+E28)</f>
        <v>0</v>
      </c>
      <c r="F29" s="17" t="e">
        <f t="shared" si="1"/>
        <v>#DIV/0!</v>
      </c>
    </row>
  </sheetData>
  <mergeCells count="3">
    <mergeCell ref="C21:F21"/>
    <mergeCell ref="A1:B1"/>
    <mergeCell ref="C22:F22"/>
  </mergeCells>
  <phoneticPr fontId="0" type="noConversion"/>
  <printOptions horizontalCentered="1" gridLines="1"/>
  <pageMargins left="0.75" right="0.75" top="1" bottom="1" header="0.5" footer="0.5"/>
  <pageSetup scale="78" orientation="portrait" r:id="rId1"/>
  <headerFooter alignWithMargins="0">
    <oddHeader>&amp;C&amp;"Footlight MT Light,Bold"Collection Age Report</oddHeader>
    <oddFooter>&amp;C&amp;"Footlight MT Light,Regular"&amp;6&amp;D</oddFooter>
  </headerFooter>
  <rowBreaks count="1" manualBreakCount="1">
    <brk id="2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zoomScale="75" workbookViewId="0">
      <pane ySplit="915" topLeftCell="A19" activePane="bottomLeft"/>
      <selection activeCell="A2" sqref="A1:F65536"/>
      <selection pane="bottomLeft" activeCell="A4" sqref="A4:B13"/>
    </sheetView>
  </sheetViews>
  <sheetFormatPr defaultRowHeight="12.75"/>
  <cols>
    <col min="1" max="1" width="21.5703125" customWidth="1"/>
    <col min="2" max="2" width="14.28515625" style="11" customWidth="1"/>
    <col min="3" max="3" width="15.28515625" customWidth="1"/>
    <col min="4" max="6" width="15.7109375" customWidth="1"/>
  </cols>
  <sheetData>
    <row r="1" spans="1:6" ht="45" customHeight="1">
      <c r="A1" s="132" t="s">
        <v>35</v>
      </c>
      <c r="B1" s="133"/>
      <c r="C1" s="2" t="s">
        <v>0</v>
      </c>
      <c r="D1" s="3" t="s">
        <v>1</v>
      </c>
      <c r="E1" s="1" t="s">
        <v>2</v>
      </c>
      <c r="F1" s="1" t="s">
        <v>3</v>
      </c>
    </row>
    <row r="2" spans="1:6" ht="39.950000000000003" customHeight="1">
      <c r="A2" s="1" t="s">
        <v>4</v>
      </c>
      <c r="B2" s="12">
        <v>28451</v>
      </c>
      <c r="C2" s="5" t="s">
        <v>5</v>
      </c>
      <c r="D2" s="4"/>
      <c r="E2" s="6"/>
      <c r="F2" s="7" t="e">
        <f t="shared" ref="F2:F20" si="0">E2/D2</f>
        <v>#DIV/0!</v>
      </c>
    </row>
    <row r="3" spans="1:6" ht="39.950000000000003" customHeight="1">
      <c r="A3" s="1" t="s">
        <v>6</v>
      </c>
      <c r="B3" s="12">
        <v>27139</v>
      </c>
      <c r="C3" s="5" t="s">
        <v>7</v>
      </c>
      <c r="D3" s="4"/>
      <c r="E3" s="6"/>
      <c r="F3" s="7" t="e">
        <f t="shared" si="0"/>
        <v>#DIV/0!</v>
      </c>
    </row>
    <row r="4" spans="1:6" ht="39.950000000000003" customHeight="1">
      <c r="A4" s="1"/>
      <c r="B4" s="12"/>
      <c r="C4" s="5" t="s">
        <v>9</v>
      </c>
      <c r="D4" s="4"/>
      <c r="E4" s="6"/>
      <c r="F4" s="7" t="e">
        <f t="shared" si="0"/>
        <v>#DIV/0!</v>
      </c>
    </row>
    <row r="5" spans="1:6" ht="39.950000000000003" customHeight="1">
      <c r="A5" s="1"/>
      <c r="B5" s="12"/>
      <c r="C5" s="5" t="s">
        <v>11</v>
      </c>
      <c r="D5" s="4"/>
      <c r="E5" s="6"/>
      <c r="F5" s="7" t="e">
        <f t="shared" si="0"/>
        <v>#DIV/0!</v>
      </c>
    </row>
    <row r="6" spans="1:6" ht="39.950000000000003" customHeight="1">
      <c r="A6" s="1"/>
      <c r="B6" s="13"/>
      <c r="C6" s="5" t="s">
        <v>13</v>
      </c>
      <c r="D6" s="4"/>
      <c r="E6" s="6"/>
      <c r="F6" s="7" t="e">
        <f t="shared" si="0"/>
        <v>#DIV/0!</v>
      </c>
    </row>
    <row r="7" spans="1:6" ht="39.950000000000003" customHeight="1">
      <c r="A7" s="1"/>
      <c r="B7" s="12"/>
      <c r="C7" s="5" t="s">
        <v>15</v>
      </c>
      <c r="D7" s="4"/>
      <c r="E7" s="6"/>
      <c r="F7" s="7" t="e">
        <f t="shared" si="0"/>
        <v>#DIV/0!</v>
      </c>
    </row>
    <row r="8" spans="1:6" ht="39.950000000000003" customHeight="1">
      <c r="A8" s="1"/>
      <c r="B8" s="13"/>
      <c r="C8" s="5" t="s">
        <v>17</v>
      </c>
      <c r="D8" s="4"/>
      <c r="E8" s="6"/>
      <c r="F8" s="7" t="e">
        <f t="shared" si="0"/>
        <v>#DIV/0!</v>
      </c>
    </row>
    <row r="9" spans="1:6" ht="39.950000000000003" customHeight="1">
      <c r="A9" s="1"/>
      <c r="B9" s="12"/>
      <c r="C9" s="5" t="s">
        <v>19</v>
      </c>
      <c r="D9" s="4"/>
      <c r="E9" s="6"/>
      <c r="F9" s="7" t="e">
        <f t="shared" si="0"/>
        <v>#DIV/0!</v>
      </c>
    </row>
    <row r="10" spans="1:6" ht="39.950000000000003" customHeight="1">
      <c r="A10" s="1"/>
      <c r="B10" s="13"/>
      <c r="C10" s="5" t="s">
        <v>21</v>
      </c>
      <c r="D10" s="4"/>
      <c r="E10" s="6"/>
      <c r="F10" s="7" t="e">
        <f t="shared" si="0"/>
        <v>#DIV/0!</v>
      </c>
    </row>
    <row r="11" spans="1:6" ht="39.950000000000003" customHeight="1">
      <c r="A11" s="1"/>
      <c r="B11" s="12"/>
      <c r="C11" s="5" t="s">
        <v>23</v>
      </c>
      <c r="D11" s="4"/>
      <c r="E11" s="6"/>
      <c r="F11" s="7" t="e">
        <f t="shared" si="0"/>
        <v>#DIV/0!</v>
      </c>
    </row>
    <row r="12" spans="1:6" ht="39.950000000000003" customHeight="1">
      <c r="A12" s="1"/>
      <c r="B12" s="13"/>
      <c r="C12" s="5" t="s">
        <v>25</v>
      </c>
      <c r="D12" s="4"/>
      <c r="E12" s="6"/>
      <c r="F12" s="7" t="e">
        <f t="shared" si="0"/>
        <v>#DIV/0!</v>
      </c>
    </row>
    <row r="13" spans="1:6" ht="39.950000000000003" customHeight="1">
      <c r="A13" s="1"/>
      <c r="B13" s="14"/>
      <c r="C13" s="5" t="s">
        <v>26</v>
      </c>
      <c r="D13" s="4"/>
      <c r="E13" s="6"/>
      <c r="F13" s="7" t="e">
        <f t="shared" si="0"/>
        <v>#DIV/0!</v>
      </c>
    </row>
    <row r="14" spans="1:6" ht="39.950000000000003" customHeight="1">
      <c r="A14" s="1"/>
      <c r="B14" s="14"/>
      <c r="C14" s="5" t="s">
        <v>27</v>
      </c>
      <c r="D14" s="4"/>
      <c r="E14" s="6"/>
      <c r="F14" s="7" t="e">
        <f t="shared" si="0"/>
        <v>#DIV/0!</v>
      </c>
    </row>
    <row r="15" spans="1:6" ht="39.950000000000003" customHeight="1">
      <c r="A15" s="1"/>
      <c r="B15" s="14"/>
      <c r="C15" s="5" t="s">
        <v>28</v>
      </c>
      <c r="D15" s="4"/>
      <c r="E15" s="6"/>
      <c r="F15" s="7" t="e">
        <f t="shared" si="0"/>
        <v>#DIV/0!</v>
      </c>
    </row>
    <row r="16" spans="1:6" ht="39.950000000000003" customHeight="1">
      <c r="A16" s="1"/>
      <c r="B16" s="14"/>
      <c r="C16" s="5" t="s">
        <v>29</v>
      </c>
      <c r="D16" s="4"/>
      <c r="E16" s="6"/>
      <c r="F16" s="7" t="e">
        <f t="shared" si="0"/>
        <v>#DIV/0!</v>
      </c>
    </row>
    <row r="17" spans="1:6" ht="39.950000000000003" customHeight="1">
      <c r="A17" s="1"/>
      <c r="B17" s="12"/>
      <c r="C17" s="5" t="s">
        <v>30</v>
      </c>
      <c r="D17" s="4"/>
      <c r="E17" s="6"/>
      <c r="F17" s="7" t="e">
        <f t="shared" si="0"/>
        <v>#DIV/0!</v>
      </c>
    </row>
    <row r="18" spans="1:6" ht="39.950000000000003" customHeight="1">
      <c r="A18" s="1"/>
      <c r="B18" s="12"/>
      <c r="C18" s="5" t="s">
        <v>31</v>
      </c>
      <c r="D18" s="4"/>
      <c r="E18" s="6"/>
      <c r="F18" s="7" t="e">
        <f t="shared" si="0"/>
        <v>#DIV/0!</v>
      </c>
    </row>
    <row r="19" spans="1:6" ht="39.950000000000003" customHeight="1">
      <c r="A19" s="1"/>
      <c r="B19" s="12"/>
      <c r="C19" s="5" t="s">
        <v>32</v>
      </c>
      <c r="D19" s="8"/>
      <c r="E19" s="9"/>
      <c r="F19" s="10" t="e">
        <f t="shared" si="0"/>
        <v>#DIV/0!</v>
      </c>
    </row>
    <row r="20" spans="1:6" ht="39.950000000000003" customHeight="1">
      <c r="A20" s="1"/>
      <c r="B20" s="12"/>
      <c r="C20" s="18" t="s">
        <v>33</v>
      </c>
      <c r="D20" s="19"/>
      <c r="E20" s="18"/>
      <c r="F20" s="17" t="e">
        <f t="shared" si="0"/>
        <v>#DIV/0!</v>
      </c>
    </row>
    <row r="21" spans="1:6" ht="39.950000000000003" customHeight="1">
      <c r="A21" s="16"/>
      <c r="B21" s="12"/>
      <c r="C21" s="129" t="s">
        <v>34</v>
      </c>
      <c r="D21" s="130"/>
      <c r="E21" s="130"/>
      <c r="F21" s="131"/>
    </row>
    <row r="22" spans="1:6" ht="39.950000000000003" customHeight="1">
      <c r="A22" s="16"/>
      <c r="B22" s="12"/>
      <c r="C22" s="134" t="s">
        <v>36</v>
      </c>
      <c r="D22" s="130"/>
      <c r="E22" s="130"/>
      <c r="F22" s="131"/>
    </row>
    <row r="23" spans="1:6" ht="39.950000000000003" customHeight="1">
      <c r="A23" s="16"/>
      <c r="B23" s="12"/>
      <c r="C23" s="5" t="s">
        <v>38</v>
      </c>
      <c r="D23" s="8">
        <v>110</v>
      </c>
      <c r="E23" s="9">
        <v>99</v>
      </c>
      <c r="F23" s="7">
        <f t="shared" ref="F23:F28" si="1">E23/D23</f>
        <v>0.9</v>
      </c>
    </row>
    <row r="24" spans="1:6" ht="39.950000000000003" customHeight="1">
      <c r="A24" s="16"/>
      <c r="B24" s="12"/>
      <c r="C24" s="5" t="s">
        <v>39</v>
      </c>
      <c r="D24" s="8">
        <v>673</v>
      </c>
      <c r="E24" s="9">
        <v>272</v>
      </c>
      <c r="F24" s="7">
        <f t="shared" si="1"/>
        <v>0.40416047548291234</v>
      </c>
    </row>
    <row r="25" spans="1:6" ht="39.950000000000003" customHeight="1">
      <c r="A25" s="16"/>
      <c r="B25" s="12"/>
      <c r="C25" s="5" t="s">
        <v>40</v>
      </c>
      <c r="D25" s="8">
        <v>28</v>
      </c>
      <c r="E25" s="9">
        <v>19</v>
      </c>
      <c r="F25" s="7">
        <f t="shared" si="1"/>
        <v>0.6785714285714286</v>
      </c>
    </row>
    <row r="26" spans="1:6" ht="39.950000000000003" customHeight="1">
      <c r="A26" s="16"/>
      <c r="B26" s="12"/>
      <c r="C26" s="5" t="s">
        <v>41</v>
      </c>
      <c r="D26" s="8">
        <v>112</v>
      </c>
      <c r="E26" s="9">
        <v>77</v>
      </c>
      <c r="F26" s="7">
        <f t="shared" si="1"/>
        <v>0.6875</v>
      </c>
    </row>
    <row r="27" spans="1:6" ht="39.950000000000003" customHeight="1">
      <c r="A27" s="16"/>
      <c r="B27" s="12"/>
      <c r="C27" s="9" t="s">
        <v>33</v>
      </c>
      <c r="D27" s="8">
        <v>923</v>
      </c>
      <c r="E27" s="8">
        <v>467</v>
      </c>
      <c r="F27" s="7">
        <f t="shared" si="1"/>
        <v>0.50595882990249186</v>
      </c>
    </row>
    <row r="28" spans="1:6" s="15" customFormat="1" ht="39.950000000000003" customHeight="1">
      <c r="A28" s="21"/>
      <c r="B28" s="21"/>
      <c r="C28" s="20" t="s">
        <v>42</v>
      </c>
      <c r="D28" s="22">
        <v>28062</v>
      </c>
      <c r="E28" s="22">
        <v>8659</v>
      </c>
      <c r="F28" s="17">
        <f t="shared" si="1"/>
        <v>0.30856674506450005</v>
      </c>
    </row>
  </sheetData>
  <mergeCells count="3">
    <mergeCell ref="C21:F21"/>
    <mergeCell ref="A1:B1"/>
    <mergeCell ref="C22:F22"/>
  </mergeCells>
  <phoneticPr fontId="0" type="noConversion"/>
  <printOptions horizontalCentered="1" gridLines="1"/>
  <pageMargins left="0.75" right="0.75" top="1" bottom="1" header="0.5" footer="0.5"/>
  <pageSetup scale="78" orientation="portrait" r:id="rId1"/>
  <headerFooter alignWithMargins="0">
    <oddHeader>&amp;L&amp;"Footlight MT Light,Bold"Waltham High School  Library&amp;C&amp;"Footlight MT Light,Bold"Collection Age Report&amp;R&amp;"Footlight MT Light,Bold"January 2008</oddHeader>
    <oddFooter>&amp;C&amp;"Footlight MT Light,Regular"&amp;6&amp;D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topLeftCell="A25" workbookViewId="0">
      <selection activeCell="B2" sqref="B2:B3"/>
    </sheetView>
  </sheetViews>
  <sheetFormatPr defaultRowHeight="12.75"/>
  <cols>
    <col min="1" max="1" width="16.7109375" customWidth="1"/>
    <col min="2" max="2" width="14.28515625" style="11" customWidth="1"/>
    <col min="3" max="3" width="15.28515625" customWidth="1"/>
    <col min="4" max="6" width="15.7109375" customWidth="1"/>
  </cols>
  <sheetData>
    <row r="1" spans="1:7" ht="33.75">
      <c r="A1" s="135" t="s">
        <v>35</v>
      </c>
      <c r="B1" s="136"/>
      <c r="C1" s="2" t="s">
        <v>0</v>
      </c>
      <c r="D1" s="3" t="s">
        <v>1</v>
      </c>
      <c r="E1" s="1" t="s">
        <v>2</v>
      </c>
      <c r="F1" s="1" t="s">
        <v>3</v>
      </c>
    </row>
    <row r="2" spans="1:7" ht="39.950000000000003" customHeight="1">
      <c r="A2" s="1" t="s">
        <v>4</v>
      </c>
      <c r="B2" s="12">
        <v>28561</v>
      </c>
      <c r="C2" s="5" t="s">
        <v>5</v>
      </c>
      <c r="D2" s="4"/>
      <c r="E2" s="6"/>
      <c r="F2" s="7" t="e">
        <f t="shared" ref="F2:F20" si="0">E2/D2</f>
        <v>#DIV/0!</v>
      </c>
    </row>
    <row r="3" spans="1:7" ht="39.950000000000003" customHeight="1">
      <c r="A3" s="1" t="s">
        <v>6</v>
      </c>
      <c r="B3" s="12">
        <v>27306</v>
      </c>
      <c r="C3" s="5" t="s">
        <v>7</v>
      </c>
      <c r="D3" s="4"/>
      <c r="E3" s="6"/>
      <c r="F3" s="7" t="e">
        <f t="shared" si="0"/>
        <v>#DIV/0!</v>
      </c>
    </row>
    <row r="4" spans="1:7" ht="39.950000000000003" customHeight="1">
      <c r="A4" s="28"/>
      <c r="B4" s="12"/>
      <c r="C4" s="5" t="s">
        <v>9</v>
      </c>
      <c r="D4" s="4"/>
      <c r="E4" s="6"/>
      <c r="F4" s="7" t="e">
        <f t="shared" si="0"/>
        <v>#DIV/0!</v>
      </c>
    </row>
    <row r="5" spans="1:7" ht="39.950000000000003" customHeight="1">
      <c r="A5" s="28"/>
      <c r="B5" s="12"/>
      <c r="C5" s="5" t="s">
        <v>11</v>
      </c>
      <c r="D5" s="4"/>
      <c r="E5" s="6"/>
      <c r="F5" s="7" t="e">
        <f t="shared" si="0"/>
        <v>#DIV/0!</v>
      </c>
    </row>
    <row r="6" spans="1:7" ht="39.950000000000003" customHeight="1">
      <c r="A6" s="28"/>
      <c r="B6" s="13"/>
      <c r="C6" s="5" t="s">
        <v>13</v>
      </c>
      <c r="D6" s="4"/>
      <c r="E6" s="6"/>
      <c r="F6" s="7" t="e">
        <f t="shared" si="0"/>
        <v>#DIV/0!</v>
      </c>
    </row>
    <row r="7" spans="1:7" ht="39.950000000000003" customHeight="1">
      <c r="A7" s="28"/>
      <c r="B7" s="12"/>
      <c r="C7" s="5" t="s">
        <v>15</v>
      </c>
      <c r="D7" s="4"/>
      <c r="E7" s="6"/>
      <c r="F7" s="7" t="e">
        <f t="shared" si="0"/>
        <v>#DIV/0!</v>
      </c>
    </row>
    <row r="8" spans="1:7" ht="39.950000000000003" customHeight="1">
      <c r="A8" s="28"/>
      <c r="B8" s="13"/>
      <c r="C8" s="5" t="s">
        <v>17</v>
      </c>
      <c r="D8" s="4"/>
      <c r="E8" s="6"/>
      <c r="F8" s="7" t="e">
        <f t="shared" si="0"/>
        <v>#DIV/0!</v>
      </c>
    </row>
    <row r="9" spans="1:7" ht="39.950000000000003" customHeight="1">
      <c r="A9" s="28"/>
      <c r="B9" s="12"/>
      <c r="C9" s="5" t="s">
        <v>19</v>
      </c>
      <c r="D9" s="4"/>
      <c r="E9" s="6"/>
      <c r="F9" s="7" t="e">
        <f t="shared" si="0"/>
        <v>#DIV/0!</v>
      </c>
    </row>
    <row r="10" spans="1:7" ht="39.950000000000003" customHeight="1">
      <c r="A10" s="28"/>
      <c r="B10" s="13"/>
      <c r="C10" s="5" t="s">
        <v>21</v>
      </c>
      <c r="D10" s="4"/>
      <c r="E10" s="6"/>
      <c r="F10" s="7" t="e">
        <f t="shared" si="0"/>
        <v>#DIV/0!</v>
      </c>
      <c r="G10" s="24">
        <f>-B22</f>
        <v>0</v>
      </c>
    </row>
    <row r="11" spans="1:7" ht="39.950000000000003" customHeight="1">
      <c r="A11" s="28"/>
      <c r="B11" s="12"/>
      <c r="C11" s="5" t="s">
        <v>23</v>
      </c>
      <c r="D11" s="4"/>
      <c r="E11" s="6"/>
      <c r="F11" s="7" t="e">
        <f t="shared" si="0"/>
        <v>#DIV/0!</v>
      </c>
    </row>
    <row r="12" spans="1:7" ht="39.950000000000003" customHeight="1">
      <c r="A12" s="28"/>
      <c r="B12" s="13"/>
      <c r="C12" s="5" t="s">
        <v>25</v>
      </c>
      <c r="D12" s="4"/>
      <c r="E12" s="6"/>
      <c r="F12" s="7" t="e">
        <f t="shared" si="0"/>
        <v>#DIV/0!</v>
      </c>
    </row>
    <row r="13" spans="1:7" ht="39.950000000000003" customHeight="1">
      <c r="A13" s="1"/>
      <c r="B13" s="14"/>
      <c r="C13" s="5" t="s">
        <v>26</v>
      </c>
      <c r="D13" s="4"/>
      <c r="E13" s="6"/>
      <c r="F13" s="7" t="e">
        <f t="shared" si="0"/>
        <v>#DIV/0!</v>
      </c>
    </row>
    <row r="14" spans="1:7" ht="39.950000000000003" customHeight="1">
      <c r="A14" s="1"/>
      <c r="B14" s="14"/>
      <c r="C14" s="5" t="s">
        <v>27</v>
      </c>
      <c r="D14" s="4"/>
      <c r="E14" s="6"/>
      <c r="F14" s="7" t="e">
        <f t="shared" si="0"/>
        <v>#DIV/0!</v>
      </c>
    </row>
    <row r="15" spans="1:7" ht="39.950000000000003" customHeight="1">
      <c r="A15" s="1"/>
      <c r="B15" s="14"/>
      <c r="C15" s="5" t="s">
        <v>28</v>
      </c>
      <c r="D15" s="4"/>
      <c r="E15" s="6"/>
      <c r="F15" s="7" t="e">
        <f t="shared" si="0"/>
        <v>#DIV/0!</v>
      </c>
    </row>
    <row r="16" spans="1:7" ht="39.950000000000003" customHeight="1">
      <c r="A16" s="1"/>
      <c r="B16" s="14"/>
      <c r="C16" s="5" t="s">
        <v>29</v>
      </c>
      <c r="D16" s="4"/>
      <c r="E16" s="6"/>
      <c r="F16" s="7" t="e">
        <f t="shared" si="0"/>
        <v>#DIV/0!</v>
      </c>
    </row>
    <row r="17" spans="1:8" ht="39.950000000000003" customHeight="1">
      <c r="A17" s="1"/>
      <c r="B17" s="12"/>
      <c r="C17" s="5" t="s">
        <v>30</v>
      </c>
      <c r="D17" s="4"/>
      <c r="E17" s="6"/>
      <c r="F17" s="7" t="e">
        <f t="shared" si="0"/>
        <v>#DIV/0!</v>
      </c>
    </row>
    <row r="18" spans="1:8" ht="39.950000000000003" customHeight="1">
      <c r="A18" s="1"/>
      <c r="B18" s="12"/>
      <c r="C18" s="5" t="s">
        <v>31</v>
      </c>
      <c r="D18" s="4"/>
      <c r="E18" s="6"/>
      <c r="F18" s="7" t="e">
        <f t="shared" si="0"/>
        <v>#DIV/0!</v>
      </c>
    </row>
    <row r="19" spans="1:8" ht="39.950000000000003" customHeight="1">
      <c r="A19" s="1"/>
      <c r="B19" s="12"/>
      <c r="C19" s="5" t="s">
        <v>32</v>
      </c>
      <c r="D19" s="8"/>
      <c r="E19" s="9"/>
      <c r="F19" s="10" t="e">
        <f t="shared" si="0"/>
        <v>#DIV/0!</v>
      </c>
    </row>
    <row r="20" spans="1:8" ht="39.950000000000003" customHeight="1">
      <c r="A20" s="1"/>
      <c r="B20" s="12"/>
      <c r="C20" s="18" t="s">
        <v>33</v>
      </c>
      <c r="D20" s="19">
        <v>27306</v>
      </c>
      <c r="E20" s="18">
        <v>8366</v>
      </c>
      <c r="F20" s="17">
        <f t="shared" si="0"/>
        <v>0.30637955028198932</v>
      </c>
    </row>
    <row r="21" spans="1:8" ht="39.950000000000003" customHeight="1">
      <c r="A21" s="16"/>
      <c r="B21" s="12"/>
      <c r="C21" s="129" t="s">
        <v>34</v>
      </c>
      <c r="D21" s="130"/>
      <c r="E21" s="130"/>
      <c r="F21" s="131"/>
    </row>
    <row r="22" spans="1:8" ht="39.950000000000003" customHeight="1">
      <c r="A22" s="16"/>
      <c r="B22" s="12"/>
      <c r="C22" s="134" t="s">
        <v>36</v>
      </c>
      <c r="D22" s="130"/>
      <c r="E22" s="130"/>
      <c r="F22" s="131"/>
    </row>
    <row r="23" spans="1:8" ht="39.950000000000003" customHeight="1">
      <c r="A23" s="16"/>
      <c r="B23" s="12"/>
      <c r="C23" s="5" t="s">
        <v>38</v>
      </c>
      <c r="D23" s="8"/>
      <c r="E23" s="9"/>
      <c r="F23" s="7" t="e">
        <f t="shared" ref="F23:F28" si="1">E23/D23</f>
        <v>#DIV/0!</v>
      </c>
    </row>
    <row r="24" spans="1:8" ht="39.950000000000003" customHeight="1">
      <c r="A24" s="16"/>
      <c r="B24" s="12"/>
      <c r="C24" s="5" t="s">
        <v>39</v>
      </c>
      <c r="D24" s="8"/>
      <c r="E24" s="9"/>
      <c r="F24" s="7" t="e">
        <f t="shared" si="1"/>
        <v>#DIV/0!</v>
      </c>
    </row>
    <row r="25" spans="1:8" ht="39.950000000000003" customHeight="1">
      <c r="A25" s="16"/>
      <c r="B25" s="12"/>
      <c r="C25" s="5" t="s">
        <v>40</v>
      </c>
      <c r="D25" s="8"/>
      <c r="E25" s="9"/>
      <c r="F25" s="7" t="e">
        <f t="shared" si="1"/>
        <v>#DIV/0!</v>
      </c>
    </row>
    <row r="26" spans="1:8" ht="39.950000000000003" customHeight="1">
      <c r="A26" s="16"/>
      <c r="B26" s="12"/>
      <c r="C26" s="5" t="s">
        <v>41</v>
      </c>
      <c r="D26" s="8"/>
      <c r="E26" s="9"/>
      <c r="F26" s="7" t="e">
        <f t="shared" si="1"/>
        <v>#DIV/0!</v>
      </c>
    </row>
    <row r="27" spans="1:8" ht="39.950000000000003" customHeight="1">
      <c r="A27" s="16"/>
      <c r="B27" s="12"/>
      <c r="C27" s="9" t="s">
        <v>33</v>
      </c>
      <c r="D27" s="8"/>
      <c r="E27" s="8"/>
      <c r="F27" s="7" t="e">
        <f t="shared" si="1"/>
        <v>#DIV/0!</v>
      </c>
    </row>
    <row r="28" spans="1:8" ht="39.950000000000003" customHeight="1">
      <c r="A28" s="21"/>
      <c r="B28" s="21"/>
      <c r="C28" s="20" t="s">
        <v>42</v>
      </c>
      <c r="D28" s="22">
        <v>28561</v>
      </c>
      <c r="E28" s="22">
        <v>9072</v>
      </c>
      <c r="F28" s="17">
        <f t="shared" si="1"/>
        <v>0.31763593711704774</v>
      </c>
      <c r="G28" s="15"/>
      <c r="H28" s="15"/>
    </row>
  </sheetData>
  <mergeCells count="3">
    <mergeCell ref="A1:B1"/>
    <mergeCell ref="C21:F21"/>
    <mergeCell ref="C22:F22"/>
  </mergeCells>
  <phoneticPr fontId="9" type="noConversion"/>
  <pageMargins left="0.5" right="0.5" top="1" bottom="1" header="0.5" footer="0.5"/>
  <pageSetup scale="6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opLeftCell="A22" workbookViewId="0">
      <selection activeCell="D23" sqref="D23:E29"/>
    </sheetView>
  </sheetViews>
  <sheetFormatPr defaultRowHeight="12.75"/>
  <cols>
    <col min="1" max="1" width="16.7109375" customWidth="1"/>
    <col min="2" max="2" width="14.28515625" style="11" customWidth="1"/>
    <col min="3" max="3" width="15.28515625" customWidth="1"/>
    <col min="4" max="6" width="15.7109375" customWidth="1"/>
  </cols>
  <sheetData>
    <row r="1" spans="1:7" ht="33.75">
      <c r="A1" s="135" t="s">
        <v>35</v>
      </c>
      <c r="B1" s="137"/>
      <c r="C1" s="2" t="s">
        <v>0</v>
      </c>
      <c r="D1" s="3" t="s">
        <v>1</v>
      </c>
      <c r="E1" s="1" t="s">
        <v>2</v>
      </c>
      <c r="F1" s="1" t="s">
        <v>3</v>
      </c>
    </row>
    <row r="2" spans="1:7" ht="39.950000000000003" customHeight="1">
      <c r="A2" s="1" t="s">
        <v>4</v>
      </c>
      <c r="B2" s="12">
        <v>14100</v>
      </c>
      <c r="C2" s="5" t="s">
        <v>5</v>
      </c>
      <c r="D2" s="4"/>
      <c r="E2" s="6"/>
      <c r="F2" s="7" t="e">
        <f t="shared" ref="F2:F20" si="0">E2/D2</f>
        <v>#DIV/0!</v>
      </c>
    </row>
    <row r="3" spans="1:7" ht="39.950000000000003" customHeight="1">
      <c r="A3" s="1" t="s">
        <v>6</v>
      </c>
      <c r="B3" s="12">
        <v>12791</v>
      </c>
      <c r="C3" s="5" t="s">
        <v>54</v>
      </c>
      <c r="D3" s="4"/>
      <c r="E3" s="6"/>
      <c r="F3" s="7" t="e">
        <f t="shared" si="0"/>
        <v>#DIV/0!</v>
      </c>
    </row>
    <row r="4" spans="1:7" ht="39.950000000000003" customHeight="1">
      <c r="A4" s="28" t="s">
        <v>8</v>
      </c>
      <c r="B4" s="12"/>
      <c r="C4" s="5" t="s">
        <v>9</v>
      </c>
      <c r="D4" s="4"/>
      <c r="E4" s="6"/>
      <c r="F4" s="7" t="e">
        <f t="shared" si="0"/>
        <v>#DIV/0!</v>
      </c>
    </row>
    <row r="5" spans="1:7" ht="39.950000000000003" customHeight="1">
      <c r="A5" s="28" t="s">
        <v>10</v>
      </c>
      <c r="B5" s="12"/>
      <c r="C5" s="5" t="s">
        <v>11</v>
      </c>
      <c r="D5" s="4"/>
      <c r="E5" s="6"/>
      <c r="F5" s="7" t="e">
        <f t="shared" si="0"/>
        <v>#DIV/0!</v>
      </c>
    </row>
    <row r="6" spans="1:7" ht="39.950000000000003" customHeight="1">
      <c r="A6" s="28" t="s">
        <v>12</v>
      </c>
      <c r="B6" s="13" t="e">
        <f>+B2/B5</f>
        <v>#DIV/0!</v>
      </c>
      <c r="C6" s="5" t="s">
        <v>13</v>
      </c>
      <c r="D6" s="4"/>
      <c r="E6" s="6"/>
      <c r="F6" s="7" t="e">
        <f t="shared" si="0"/>
        <v>#DIV/0!</v>
      </c>
    </row>
    <row r="7" spans="1:7" ht="39.950000000000003" customHeight="1">
      <c r="A7" s="28" t="s">
        <v>2</v>
      </c>
      <c r="B7" s="12">
        <v>8320</v>
      </c>
      <c r="C7" s="5" t="s">
        <v>15</v>
      </c>
      <c r="D7" s="4"/>
      <c r="E7" s="6"/>
      <c r="F7" s="7" t="e">
        <f t="shared" si="0"/>
        <v>#DIV/0!</v>
      </c>
    </row>
    <row r="8" spans="1:7" ht="39.950000000000003" customHeight="1">
      <c r="A8" s="28" t="s">
        <v>16</v>
      </c>
      <c r="B8" s="13">
        <v>0.5917</v>
      </c>
      <c r="C8" s="5" t="s">
        <v>17</v>
      </c>
      <c r="D8" s="4"/>
      <c r="E8" s="4"/>
      <c r="F8" s="7" t="e">
        <f t="shared" si="0"/>
        <v>#DIV/0!</v>
      </c>
    </row>
    <row r="9" spans="1:7" ht="39.950000000000003" customHeight="1">
      <c r="A9" s="28" t="s">
        <v>18</v>
      </c>
      <c r="B9" s="12"/>
      <c r="C9" s="5" t="s">
        <v>19</v>
      </c>
      <c r="D9" s="4"/>
      <c r="E9" s="6"/>
      <c r="F9" s="7" t="e">
        <f t="shared" si="0"/>
        <v>#DIV/0!</v>
      </c>
    </row>
    <row r="10" spans="1:7" ht="39.950000000000003" customHeight="1">
      <c r="A10" s="28" t="s">
        <v>20</v>
      </c>
      <c r="B10" s="13"/>
      <c r="C10" s="5" t="s">
        <v>21</v>
      </c>
      <c r="D10" s="4"/>
      <c r="E10" s="6"/>
      <c r="F10" s="7" t="e">
        <f t="shared" si="0"/>
        <v>#DIV/0!</v>
      </c>
      <c r="G10" s="24">
        <f>-B22</f>
        <v>0</v>
      </c>
    </row>
    <row r="11" spans="1:7" ht="39.950000000000003" customHeight="1">
      <c r="A11" s="28" t="s">
        <v>22</v>
      </c>
      <c r="B11" s="12"/>
      <c r="C11" s="5" t="s">
        <v>23</v>
      </c>
      <c r="D11" s="4"/>
      <c r="E11" s="6"/>
      <c r="F11" s="7" t="e">
        <f t="shared" si="0"/>
        <v>#DIV/0!</v>
      </c>
    </row>
    <row r="12" spans="1:7" ht="39.950000000000003" customHeight="1">
      <c r="A12" s="28" t="s">
        <v>24</v>
      </c>
      <c r="B12" s="13" t="e">
        <f>+D20/B11</f>
        <v>#DIV/0!</v>
      </c>
      <c r="C12" s="5" t="s">
        <v>25</v>
      </c>
      <c r="D12" s="4"/>
      <c r="E12" s="6"/>
      <c r="F12" s="7" t="e">
        <f t="shared" si="0"/>
        <v>#DIV/0!</v>
      </c>
    </row>
    <row r="13" spans="1:7" ht="39.950000000000003" customHeight="1">
      <c r="A13" s="1"/>
      <c r="B13" s="14"/>
      <c r="C13" s="5" t="s">
        <v>26</v>
      </c>
      <c r="D13" s="4"/>
      <c r="E13" s="6"/>
      <c r="F13" s="7" t="e">
        <f t="shared" si="0"/>
        <v>#DIV/0!</v>
      </c>
    </row>
    <row r="14" spans="1:7" ht="39.950000000000003" customHeight="1">
      <c r="A14" s="1"/>
      <c r="B14" s="14"/>
      <c r="C14" s="5" t="s">
        <v>27</v>
      </c>
      <c r="D14" s="4"/>
      <c r="E14" s="4"/>
      <c r="F14" s="7" t="e">
        <f t="shared" si="0"/>
        <v>#DIV/0!</v>
      </c>
    </row>
    <row r="15" spans="1:7" ht="39.950000000000003" customHeight="1">
      <c r="A15" s="1"/>
      <c r="B15" s="14"/>
      <c r="C15" s="5" t="s">
        <v>28</v>
      </c>
      <c r="D15" s="4"/>
      <c r="E15" s="6"/>
      <c r="F15" s="7" t="e">
        <f t="shared" si="0"/>
        <v>#DIV/0!</v>
      </c>
    </row>
    <row r="16" spans="1:7" ht="39.950000000000003" customHeight="1">
      <c r="A16" s="1"/>
      <c r="B16" s="14"/>
      <c r="C16" s="5" t="s">
        <v>29</v>
      </c>
      <c r="D16" s="4"/>
      <c r="E16" s="6"/>
      <c r="F16" s="7" t="e">
        <f t="shared" si="0"/>
        <v>#DIV/0!</v>
      </c>
    </row>
    <row r="17" spans="1:11" ht="39.950000000000003" customHeight="1">
      <c r="A17" s="1"/>
      <c r="B17" s="12"/>
      <c r="C17" s="5" t="s">
        <v>30</v>
      </c>
      <c r="D17" s="4"/>
      <c r="E17" s="6"/>
      <c r="F17" s="7" t="e">
        <f t="shared" si="0"/>
        <v>#DIV/0!</v>
      </c>
    </row>
    <row r="18" spans="1:11" ht="39.950000000000003" customHeight="1">
      <c r="A18" s="1"/>
      <c r="B18" s="12"/>
      <c r="C18" s="5" t="s">
        <v>31</v>
      </c>
      <c r="D18" s="4"/>
      <c r="E18" s="6"/>
      <c r="F18" s="7" t="e">
        <f t="shared" si="0"/>
        <v>#DIV/0!</v>
      </c>
      <c r="G18" s="29" t="s">
        <v>55</v>
      </c>
      <c r="H18" s="29"/>
      <c r="I18" s="29"/>
      <c r="J18" s="29"/>
      <c r="K18" s="29"/>
    </row>
    <row r="19" spans="1:11" ht="39.950000000000003" customHeight="1">
      <c r="A19" s="1"/>
      <c r="B19" s="12"/>
      <c r="C19" s="5" t="s">
        <v>32</v>
      </c>
      <c r="D19" s="8"/>
      <c r="E19" s="8"/>
      <c r="F19" s="10" t="e">
        <f t="shared" si="0"/>
        <v>#DIV/0!</v>
      </c>
    </row>
    <row r="20" spans="1:11" ht="39.950000000000003" customHeight="1">
      <c r="A20" s="1"/>
      <c r="B20" s="12"/>
      <c r="C20" s="18" t="s">
        <v>33</v>
      </c>
      <c r="D20" s="19">
        <f>+D19+D4+D3</f>
        <v>0</v>
      </c>
      <c r="E20" s="19">
        <f>+E19+E4+E3</f>
        <v>0</v>
      </c>
      <c r="F20" s="17" t="e">
        <f t="shared" si="0"/>
        <v>#DIV/0!</v>
      </c>
    </row>
    <row r="21" spans="1:11" ht="39.950000000000003" customHeight="1">
      <c r="A21" s="16"/>
      <c r="B21" s="12"/>
      <c r="C21" s="129" t="s">
        <v>34</v>
      </c>
      <c r="D21" s="130"/>
      <c r="E21" s="130"/>
      <c r="F21" s="131"/>
    </row>
    <row r="22" spans="1:11" ht="39.950000000000003" customHeight="1">
      <c r="A22" s="16"/>
      <c r="B22" s="12"/>
      <c r="C22" s="134" t="s">
        <v>36</v>
      </c>
      <c r="D22" s="130"/>
      <c r="E22" s="130"/>
      <c r="F22" s="131"/>
    </row>
    <row r="23" spans="1:11" ht="39.950000000000003" customHeight="1">
      <c r="A23" s="16"/>
      <c r="B23" s="12"/>
      <c r="C23" s="5" t="s">
        <v>38</v>
      </c>
      <c r="D23" s="8"/>
      <c r="E23" s="9"/>
      <c r="F23" s="7" t="e">
        <f t="shared" ref="F23:F30" si="1">E23/D23</f>
        <v>#DIV/0!</v>
      </c>
    </row>
    <row r="24" spans="1:11" ht="39.950000000000003" customHeight="1">
      <c r="A24" s="16"/>
      <c r="B24" s="12"/>
      <c r="C24" s="5" t="s">
        <v>56</v>
      </c>
      <c r="D24" s="8"/>
      <c r="E24" s="9"/>
      <c r="F24" s="7" t="e">
        <f t="shared" si="1"/>
        <v>#DIV/0!</v>
      </c>
    </row>
    <row r="25" spans="1:11" ht="39.950000000000003" customHeight="1">
      <c r="A25" s="16"/>
      <c r="B25" s="12"/>
      <c r="C25" s="5" t="s">
        <v>57</v>
      </c>
      <c r="D25" s="8"/>
      <c r="E25" s="9"/>
      <c r="F25" s="7" t="e">
        <f t="shared" si="1"/>
        <v>#DIV/0!</v>
      </c>
    </row>
    <row r="26" spans="1:11" ht="39.950000000000003" customHeight="1">
      <c r="A26" s="16"/>
      <c r="B26" s="12"/>
      <c r="C26" s="5" t="s">
        <v>40</v>
      </c>
      <c r="D26" s="8"/>
      <c r="E26" s="9"/>
      <c r="F26" s="7" t="e">
        <f t="shared" si="1"/>
        <v>#DIV/0!</v>
      </c>
    </row>
    <row r="27" spans="1:11" ht="39.950000000000003" customHeight="1">
      <c r="A27" s="16"/>
      <c r="B27" s="12"/>
      <c r="C27" s="5" t="s">
        <v>41</v>
      </c>
      <c r="D27" s="8"/>
      <c r="E27" s="9"/>
      <c r="F27" s="7" t="e">
        <f t="shared" si="1"/>
        <v>#DIV/0!</v>
      </c>
      <c r="G27" s="30"/>
    </row>
    <row r="28" spans="1:11" ht="39.950000000000003" customHeight="1">
      <c r="A28" s="16"/>
      <c r="B28" s="12"/>
      <c r="C28" s="5" t="s">
        <v>58</v>
      </c>
      <c r="D28" s="8"/>
      <c r="E28" s="9"/>
      <c r="F28" s="7" t="e">
        <f t="shared" si="1"/>
        <v>#DIV/0!</v>
      </c>
    </row>
    <row r="29" spans="1:11" ht="39.950000000000003" customHeight="1">
      <c r="A29" s="16"/>
      <c r="B29" s="12"/>
      <c r="C29" s="9" t="s">
        <v>33</v>
      </c>
      <c r="D29" s="8"/>
      <c r="E29" s="8"/>
      <c r="F29" s="7" t="e">
        <f t="shared" si="1"/>
        <v>#DIV/0!</v>
      </c>
    </row>
    <row r="30" spans="1:11" ht="39.950000000000003" customHeight="1">
      <c r="A30" s="21"/>
      <c r="B30" s="21"/>
      <c r="C30" s="20" t="s">
        <v>42</v>
      </c>
      <c r="D30" s="22">
        <f>+D29+D20</f>
        <v>0</v>
      </c>
      <c r="E30" s="22">
        <f>+E29+E20</f>
        <v>0</v>
      </c>
      <c r="F30" s="17" t="e">
        <f t="shared" si="1"/>
        <v>#DIV/0!</v>
      </c>
      <c r="G30" s="15"/>
      <c r="H30" s="15"/>
    </row>
  </sheetData>
  <mergeCells count="3">
    <mergeCell ref="A1:B1"/>
    <mergeCell ref="C21:F21"/>
    <mergeCell ref="C22:F22"/>
  </mergeCells>
  <phoneticPr fontId="9" type="noConversion"/>
  <pageMargins left="0.5" right="0.5" top="1" bottom="1" header="0.5" footer="0.5"/>
  <pageSetup scale="56" orientation="portrait" r:id="rId1"/>
  <headerFooter alignWithMargins="0">
    <oddHeader>&amp;CLibrary Collection Report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zoomScale="75" zoomScaleNormal="75" workbookViewId="0">
      <selection activeCell="E24" sqref="E24:F26"/>
    </sheetView>
  </sheetViews>
  <sheetFormatPr defaultRowHeight="12.75"/>
  <cols>
    <col min="1" max="1" width="16.7109375" customWidth="1"/>
    <col min="2" max="2" width="14.28515625" style="31" customWidth="1"/>
    <col min="3" max="3" width="14.28515625" style="34" customWidth="1"/>
    <col min="4" max="4" width="15.28515625" customWidth="1"/>
    <col min="5" max="7" width="15.7109375" customWidth="1"/>
  </cols>
  <sheetData>
    <row r="1" spans="1:9" ht="33.75">
      <c r="A1" s="146" t="s">
        <v>35</v>
      </c>
      <c r="B1" s="147"/>
      <c r="C1" s="147"/>
      <c r="D1" s="62" t="s">
        <v>0</v>
      </c>
      <c r="E1" s="42" t="s">
        <v>1</v>
      </c>
      <c r="F1" s="43" t="s">
        <v>2</v>
      </c>
      <c r="G1" s="44" t="s">
        <v>3</v>
      </c>
    </row>
    <row r="2" spans="1:9" ht="12.75" customHeight="1" thickBot="1">
      <c r="A2" s="151"/>
      <c r="B2" s="152"/>
      <c r="C2" s="153"/>
      <c r="D2" s="143" t="s">
        <v>60</v>
      </c>
      <c r="E2" s="144"/>
      <c r="F2" s="144"/>
      <c r="G2" s="145"/>
    </row>
    <row r="3" spans="1:9" ht="39.950000000000003" customHeight="1" thickBot="1">
      <c r="A3" s="148" t="s">
        <v>92</v>
      </c>
      <c r="B3" s="149"/>
      <c r="C3" s="121">
        <f>+E32</f>
        <v>0</v>
      </c>
      <c r="D3" s="108" t="s">
        <v>5</v>
      </c>
      <c r="E3" s="111"/>
      <c r="F3" s="112"/>
      <c r="G3" s="109" t="e">
        <f>F3/E3</f>
        <v>#DIV/0!</v>
      </c>
    </row>
    <row r="4" spans="1:9" ht="39.950000000000003" customHeight="1">
      <c r="A4" s="150" t="s">
        <v>93</v>
      </c>
      <c r="B4" s="150"/>
      <c r="C4" s="120" t="e">
        <f>+G32</f>
        <v>#DIV/0!</v>
      </c>
      <c r="D4" s="119" t="s">
        <v>62</v>
      </c>
      <c r="E4" s="113"/>
      <c r="F4" s="114"/>
      <c r="G4" s="46" t="e">
        <f>F4/E4</f>
        <v>#DIV/0!</v>
      </c>
    </row>
    <row r="5" spans="1:9" ht="39.950000000000003" customHeight="1" thickBot="1">
      <c r="A5" s="100"/>
      <c r="B5" s="99"/>
      <c r="C5" s="118"/>
      <c r="D5" s="117" t="s">
        <v>9</v>
      </c>
      <c r="E5" s="115"/>
      <c r="F5" s="116"/>
      <c r="G5" s="110" t="e">
        <f>F5/E5</f>
        <v>#DIV/0!</v>
      </c>
    </row>
    <row r="6" spans="1:9" ht="39.950000000000003" customHeight="1">
      <c r="A6" s="100"/>
      <c r="B6" s="99"/>
      <c r="C6" s="105" t="s">
        <v>63</v>
      </c>
      <c r="D6" s="103" t="s">
        <v>11</v>
      </c>
      <c r="E6" s="32"/>
      <c r="F6" s="33"/>
      <c r="G6" s="47" t="e">
        <f>F6/E6</f>
        <v>#DIV/0!</v>
      </c>
    </row>
    <row r="7" spans="1:9" ht="39.950000000000003" customHeight="1">
      <c r="A7" s="98"/>
      <c r="B7" s="99"/>
      <c r="C7" s="106" t="s">
        <v>64</v>
      </c>
      <c r="D7" s="104" t="s">
        <v>13</v>
      </c>
      <c r="E7" s="4"/>
      <c r="F7" s="6"/>
      <c r="G7" s="48" t="e">
        <f t="shared" ref="G7:G22" si="0">F7/E7</f>
        <v>#DIV/0!</v>
      </c>
    </row>
    <row r="8" spans="1:9" ht="39.950000000000003" customHeight="1">
      <c r="A8" s="98"/>
      <c r="B8" s="100"/>
      <c r="C8" s="106" t="s">
        <v>65</v>
      </c>
      <c r="D8" s="104" t="s">
        <v>15</v>
      </c>
      <c r="E8" s="4"/>
      <c r="F8" s="6"/>
      <c r="G8" s="48" t="e">
        <f t="shared" si="0"/>
        <v>#DIV/0!</v>
      </c>
    </row>
    <row r="9" spans="1:9" ht="39.950000000000003" customHeight="1">
      <c r="A9" s="98"/>
      <c r="B9" s="99"/>
      <c r="C9" s="106" t="s">
        <v>66</v>
      </c>
      <c r="D9" s="104" t="s">
        <v>17</v>
      </c>
      <c r="E9" s="4"/>
      <c r="F9" s="4"/>
      <c r="G9" s="48" t="e">
        <f t="shared" si="0"/>
        <v>#DIV/0!</v>
      </c>
    </row>
    <row r="10" spans="1:9" ht="39.950000000000003" customHeight="1">
      <c r="A10" s="101"/>
      <c r="B10" s="102"/>
      <c r="C10" s="106" t="s">
        <v>67</v>
      </c>
      <c r="D10" s="104" t="s">
        <v>19</v>
      </c>
      <c r="E10" s="4"/>
      <c r="F10" s="6"/>
      <c r="G10" s="48" t="e">
        <f t="shared" si="0"/>
        <v>#DIV/0!</v>
      </c>
    </row>
    <row r="11" spans="1:9" ht="39.950000000000003" customHeight="1">
      <c r="A11" s="98"/>
      <c r="B11" s="99"/>
      <c r="C11" s="106" t="s">
        <v>68</v>
      </c>
      <c r="D11" s="104" t="s">
        <v>21</v>
      </c>
      <c r="E11" s="4"/>
      <c r="F11" s="6"/>
      <c r="G11" s="48" t="e">
        <f t="shared" si="0"/>
        <v>#DIV/0!</v>
      </c>
    </row>
    <row r="12" spans="1:9" ht="39.950000000000003" customHeight="1">
      <c r="A12" s="101"/>
      <c r="B12" s="102"/>
      <c r="C12" s="106" t="s">
        <v>69</v>
      </c>
      <c r="D12" s="104" t="s">
        <v>23</v>
      </c>
      <c r="E12" s="4"/>
      <c r="F12" s="6"/>
      <c r="G12" s="48" t="e">
        <f t="shared" si="0"/>
        <v>#DIV/0!</v>
      </c>
      <c r="H12" s="24"/>
    </row>
    <row r="13" spans="1:9" ht="39.950000000000003" customHeight="1">
      <c r="A13" s="98"/>
      <c r="B13" s="99"/>
      <c r="C13" s="106" t="s">
        <v>70</v>
      </c>
      <c r="D13" s="104" t="s">
        <v>25</v>
      </c>
      <c r="E13" s="4"/>
      <c r="F13" s="6"/>
      <c r="G13" s="48" t="e">
        <f t="shared" si="0"/>
        <v>#DIV/0!</v>
      </c>
    </row>
    <row r="14" spans="1:9" ht="39.950000000000003" customHeight="1">
      <c r="A14" s="101"/>
      <c r="B14" s="102"/>
      <c r="C14" s="106" t="s">
        <v>71</v>
      </c>
      <c r="D14" s="104" t="s">
        <v>26</v>
      </c>
      <c r="E14" s="4"/>
      <c r="F14" s="6"/>
      <c r="G14" s="48" t="e">
        <f t="shared" si="0"/>
        <v>#DIV/0!</v>
      </c>
    </row>
    <row r="15" spans="1:9" ht="39.950000000000003" customHeight="1">
      <c r="A15" s="101"/>
      <c r="B15" s="59"/>
      <c r="C15" s="107" t="s">
        <v>72</v>
      </c>
      <c r="D15" s="104" t="s">
        <v>27</v>
      </c>
      <c r="E15" s="4"/>
      <c r="F15" s="4"/>
      <c r="G15" s="48" t="e">
        <f t="shared" si="0"/>
        <v>#DIV/0!</v>
      </c>
    </row>
    <row r="16" spans="1:9" ht="39.950000000000003" customHeight="1" thickBot="1">
      <c r="A16" s="63"/>
      <c r="B16" s="59"/>
      <c r="C16" s="60"/>
      <c r="D16" s="5" t="s">
        <v>90</v>
      </c>
      <c r="E16" s="36"/>
      <c r="F16" s="37"/>
      <c r="G16" s="45" t="e">
        <f>F16/E16</f>
        <v>#DIV/0!</v>
      </c>
      <c r="I16" s="35" t="s">
        <v>88</v>
      </c>
    </row>
    <row r="17" spans="1:10" ht="39.950000000000003" customHeight="1">
      <c r="A17" s="63"/>
      <c r="B17" s="61"/>
      <c r="C17" s="61"/>
      <c r="D17" s="2" t="s">
        <v>61</v>
      </c>
      <c r="E17" s="38">
        <f>+SUM(E4:E16)</f>
        <v>0</v>
      </c>
      <c r="F17" s="38">
        <f>+SUM(F4:F16)</f>
        <v>0</v>
      </c>
      <c r="G17" s="49" t="e">
        <f>F17/E17</f>
        <v>#DIV/0!</v>
      </c>
      <c r="I17" s="19">
        <v>5629</v>
      </c>
      <c r="J17" s="19">
        <v>3715</v>
      </c>
    </row>
    <row r="18" spans="1:10" ht="39.950000000000003" customHeight="1">
      <c r="A18" s="63"/>
      <c r="B18" s="59"/>
      <c r="C18" s="59"/>
      <c r="D18" s="54" t="s">
        <v>73</v>
      </c>
      <c r="E18" s="32"/>
      <c r="F18" s="33"/>
      <c r="G18" s="47" t="e">
        <f>F18/E18</f>
        <v>#DIV/0!</v>
      </c>
    </row>
    <row r="19" spans="1:10" ht="39.950000000000003" customHeight="1">
      <c r="A19" s="64"/>
      <c r="B19" s="61"/>
      <c r="C19" s="61"/>
      <c r="D19" s="55" t="s">
        <v>78</v>
      </c>
      <c r="E19" s="97"/>
      <c r="F19" s="77"/>
      <c r="G19" s="78"/>
    </row>
    <row r="20" spans="1:10" ht="39.950000000000003" customHeight="1">
      <c r="A20" s="63"/>
      <c r="B20" s="59"/>
      <c r="C20" s="59"/>
      <c r="D20" s="55" t="s">
        <v>86</v>
      </c>
      <c r="E20" s="122"/>
      <c r="F20" s="123"/>
      <c r="G20" s="124"/>
    </row>
    <row r="21" spans="1:10" ht="39.950000000000003" customHeight="1" thickBot="1">
      <c r="A21" s="63"/>
      <c r="B21" s="59"/>
      <c r="C21" s="59"/>
      <c r="D21" s="53" t="s">
        <v>29</v>
      </c>
      <c r="E21" s="36"/>
      <c r="F21" s="37"/>
      <c r="G21" s="45" t="e">
        <f>F21/E21</f>
        <v>#DIV/0!</v>
      </c>
    </row>
    <row r="22" spans="1:10" ht="39.950000000000003" customHeight="1">
      <c r="A22" s="63"/>
      <c r="B22" s="61"/>
      <c r="C22" s="61"/>
      <c r="D22" s="56" t="s">
        <v>82</v>
      </c>
      <c r="E22" s="38">
        <f>+E21+E20+E18+E17+E5+E4+E3</f>
        <v>0</v>
      </c>
      <c r="F22" s="38">
        <f>+F21+F20+F18+F17+F5+F4+F3</f>
        <v>0</v>
      </c>
      <c r="G22" s="49" t="e">
        <f t="shared" si="0"/>
        <v>#DIV/0!</v>
      </c>
    </row>
    <row r="23" spans="1:10" ht="12.75" customHeight="1" thickBot="1">
      <c r="A23" s="63"/>
      <c r="B23" s="61"/>
      <c r="C23" s="61"/>
      <c r="D23" s="138" t="s">
        <v>77</v>
      </c>
      <c r="E23" s="139"/>
      <c r="F23" s="139"/>
      <c r="G23" s="142"/>
    </row>
    <row r="24" spans="1:10" ht="39.950000000000003" customHeight="1">
      <c r="A24" s="64"/>
      <c r="B24" s="61"/>
      <c r="C24" s="61"/>
      <c r="D24" s="54" t="s">
        <v>59</v>
      </c>
      <c r="E24" s="40"/>
      <c r="F24" s="74"/>
      <c r="G24" s="75" t="e">
        <f t="shared" ref="G24:G32" si="1">F24/E24</f>
        <v>#DIV/0!</v>
      </c>
    </row>
    <row r="25" spans="1:10" ht="39.950000000000003" customHeight="1" thickBot="1">
      <c r="A25" s="64"/>
      <c r="B25" s="61"/>
      <c r="C25" s="61"/>
      <c r="D25" s="53" t="s">
        <v>56</v>
      </c>
      <c r="E25" s="39"/>
      <c r="F25" s="76"/>
      <c r="G25" s="52" t="e">
        <f t="shared" ref="G25" si="2">F25/E25</f>
        <v>#DIV/0!</v>
      </c>
    </row>
    <row r="26" spans="1:10" ht="39.950000000000003" customHeight="1" thickBot="1">
      <c r="A26" s="64"/>
      <c r="B26" s="61"/>
      <c r="C26" s="61"/>
      <c r="D26" s="53" t="s">
        <v>91</v>
      </c>
      <c r="E26" s="39"/>
      <c r="F26" s="76"/>
      <c r="G26" s="52" t="e">
        <f t="shared" si="1"/>
        <v>#DIV/0!</v>
      </c>
    </row>
    <row r="27" spans="1:10" ht="51" customHeight="1" thickBot="1">
      <c r="A27" s="64"/>
      <c r="B27" s="61"/>
      <c r="C27" s="61"/>
      <c r="D27" s="57" t="s">
        <v>83</v>
      </c>
      <c r="E27" s="41">
        <f>+E24+E26</f>
        <v>0</v>
      </c>
      <c r="F27" s="41">
        <f>+F26+F24</f>
        <v>0</v>
      </c>
      <c r="G27" s="50" t="e">
        <f>F27/E27</f>
        <v>#DIV/0!</v>
      </c>
      <c r="H27" s="30"/>
    </row>
    <row r="28" spans="1:10" ht="12.75" customHeight="1" thickBot="1">
      <c r="A28" s="63"/>
      <c r="B28" s="61"/>
      <c r="C28" s="61"/>
      <c r="D28" s="138" t="s">
        <v>79</v>
      </c>
      <c r="E28" s="139"/>
      <c r="F28" s="140"/>
      <c r="G28" s="141"/>
    </row>
    <row r="29" spans="1:10" ht="39.950000000000003" customHeight="1">
      <c r="A29" s="64"/>
      <c r="B29" s="61"/>
      <c r="C29" s="61"/>
      <c r="D29" s="54" t="s">
        <v>74</v>
      </c>
      <c r="E29" s="67" t="s">
        <v>80</v>
      </c>
      <c r="F29" s="71"/>
      <c r="G29" s="79"/>
    </row>
    <row r="30" spans="1:10" ht="48.75" customHeight="1">
      <c r="A30" s="64"/>
      <c r="B30" s="61"/>
      <c r="C30" s="61"/>
      <c r="D30" s="55" t="s">
        <v>75</v>
      </c>
      <c r="E30" s="68" t="s">
        <v>87</v>
      </c>
      <c r="F30" s="72"/>
      <c r="G30" s="80"/>
      <c r="H30" s="30"/>
    </row>
    <row r="31" spans="1:10" ht="43.5" thickBot="1">
      <c r="A31" s="64"/>
      <c r="B31" s="61"/>
      <c r="C31" s="61"/>
      <c r="D31" s="53" t="s">
        <v>76</v>
      </c>
      <c r="E31" s="69" t="s">
        <v>81</v>
      </c>
      <c r="F31" s="73"/>
      <c r="G31" s="81"/>
      <c r="H31" s="30"/>
    </row>
    <row r="32" spans="1:10" ht="60.75" customHeight="1" thickBot="1">
      <c r="A32" s="65"/>
      <c r="B32" s="66"/>
      <c r="C32" s="66"/>
      <c r="D32" s="58" t="s">
        <v>84</v>
      </c>
      <c r="E32" s="51">
        <f>+E27+E22</f>
        <v>0</v>
      </c>
      <c r="F32" s="51">
        <f>+F27+F22</f>
        <v>0</v>
      </c>
      <c r="G32" s="70" t="e">
        <f t="shared" si="1"/>
        <v>#DIV/0!</v>
      </c>
    </row>
  </sheetData>
  <mergeCells count="7">
    <mergeCell ref="D28:G28"/>
    <mergeCell ref="D23:G23"/>
    <mergeCell ref="D2:G2"/>
    <mergeCell ref="A1:C1"/>
    <mergeCell ref="A3:B3"/>
    <mergeCell ref="A4:B4"/>
    <mergeCell ref="A2:C2"/>
  </mergeCells>
  <phoneticPr fontId="9" type="noConversion"/>
  <printOptions horizontalCentered="1" verticalCentered="1"/>
  <pageMargins left="0.5" right="0.5" top="1" bottom="1" header="0.5" footer="0.5"/>
  <pageSetup scale="54" orientation="portrait" r:id="rId1"/>
  <headerFooter alignWithMargins="0">
    <oddHeader>&amp;C&amp;"Footlight MT Light,Bold"&amp;12Collection Age Report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"/>
  <sheetViews>
    <sheetView tabSelected="1" zoomScale="75" zoomScaleNormal="75" workbookViewId="0">
      <selection activeCell="E25" sqref="E25:F27"/>
    </sheetView>
  </sheetViews>
  <sheetFormatPr defaultRowHeight="12.75"/>
  <cols>
    <col min="1" max="1" width="16.7109375" customWidth="1"/>
    <col min="2" max="2" width="14.28515625" style="31" customWidth="1"/>
    <col min="3" max="3" width="14.28515625" style="34" customWidth="1"/>
    <col min="4" max="4" width="15.28515625" customWidth="1"/>
    <col min="5" max="7" width="15.7109375" customWidth="1"/>
  </cols>
  <sheetData>
    <row r="1" spans="1:15" ht="33.75">
      <c r="A1" s="146" t="s">
        <v>35</v>
      </c>
      <c r="B1" s="147"/>
      <c r="C1" s="147"/>
      <c r="D1" s="62" t="s">
        <v>0</v>
      </c>
      <c r="E1" s="42" t="s">
        <v>1</v>
      </c>
      <c r="F1" s="43" t="s">
        <v>2</v>
      </c>
      <c r="G1" s="44" t="s">
        <v>3</v>
      </c>
    </row>
    <row r="2" spans="1:15" ht="12.75" customHeight="1" thickBot="1">
      <c r="A2" s="151"/>
      <c r="B2" s="152"/>
      <c r="C2" s="153"/>
      <c r="D2" s="143" t="s">
        <v>60</v>
      </c>
      <c r="E2" s="144"/>
      <c r="F2" s="144"/>
      <c r="G2" s="145"/>
    </row>
    <row r="3" spans="1:15" ht="39.950000000000003" customHeight="1" thickBot="1">
      <c r="A3" s="148" t="s">
        <v>92</v>
      </c>
      <c r="B3" s="149"/>
      <c r="C3" s="121">
        <f>+E33</f>
        <v>0</v>
      </c>
      <c r="D3" s="108" t="s">
        <v>5</v>
      </c>
      <c r="E3" s="111"/>
      <c r="F3" s="112"/>
      <c r="G3" s="109" t="e">
        <f>F3/E3</f>
        <v>#DIV/0!</v>
      </c>
    </row>
    <row r="4" spans="1:15" ht="39.950000000000003" customHeight="1">
      <c r="A4" s="150" t="s">
        <v>93</v>
      </c>
      <c r="B4" s="150"/>
      <c r="C4" s="154" t="e">
        <f>+G33</f>
        <v>#DIV/0!</v>
      </c>
      <c r="D4" s="119" t="s">
        <v>62</v>
      </c>
      <c r="E4" s="113"/>
      <c r="F4" s="114"/>
      <c r="G4" s="46" t="e">
        <f>F4/E4</f>
        <v>#DIV/0!</v>
      </c>
    </row>
    <row r="5" spans="1:15" ht="39.950000000000003" customHeight="1" thickBot="1">
      <c r="A5" s="100"/>
      <c r="B5" s="99"/>
      <c r="C5" s="118"/>
      <c r="D5" s="117" t="s">
        <v>9</v>
      </c>
      <c r="E5" s="115"/>
      <c r="F5" s="116"/>
      <c r="G5" s="110" t="e">
        <f>F5/E5</f>
        <v>#DIV/0!</v>
      </c>
    </row>
    <row r="6" spans="1:15" ht="39.950000000000003" customHeight="1">
      <c r="A6" s="100"/>
      <c r="B6" s="99"/>
      <c r="C6" s="105" t="s">
        <v>63</v>
      </c>
      <c r="D6" s="103" t="s">
        <v>11</v>
      </c>
      <c r="E6" s="32"/>
      <c r="F6" s="33"/>
      <c r="G6" s="47" t="e">
        <f>F6/E6</f>
        <v>#DIV/0!</v>
      </c>
    </row>
    <row r="7" spans="1:15" ht="39.950000000000003" customHeight="1">
      <c r="A7" s="98"/>
      <c r="B7" s="99"/>
      <c r="C7" s="106" t="s">
        <v>64</v>
      </c>
      <c r="D7" s="104" t="s">
        <v>13</v>
      </c>
      <c r="E7" s="4"/>
      <c r="F7" s="6"/>
      <c r="G7" s="48" t="e">
        <f t="shared" ref="G7:G23" si="0">F7/E7</f>
        <v>#DIV/0!</v>
      </c>
    </row>
    <row r="8" spans="1:15" ht="39.950000000000003" customHeight="1">
      <c r="A8" s="98"/>
      <c r="B8" s="100"/>
      <c r="C8" s="106" t="s">
        <v>65</v>
      </c>
      <c r="D8" s="104" t="s">
        <v>15</v>
      </c>
      <c r="E8" s="4"/>
      <c r="F8" s="6"/>
      <c r="G8" s="48" t="e">
        <f t="shared" si="0"/>
        <v>#DIV/0!</v>
      </c>
    </row>
    <row r="9" spans="1:15" ht="39.950000000000003" customHeight="1">
      <c r="A9" s="98"/>
      <c r="B9" s="99"/>
      <c r="C9" s="106" t="s">
        <v>66</v>
      </c>
      <c r="D9" s="104" t="s">
        <v>17</v>
      </c>
      <c r="E9" s="4"/>
      <c r="F9" s="4"/>
      <c r="G9" s="48" t="e">
        <f t="shared" si="0"/>
        <v>#DIV/0!</v>
      </c>
    </row>
    <row r="10" spans="1:15" ht="39.950000000000003" customHeight="1">
      <c r="A10" s="101"/>
      <c r="B10" s="102"/>
      <c r="C10" s="106" t="s">
        <v>67</v>
      </c>
      <c r="D10" s="104" t="s">
        <v>19</v>
      </c>
      <c r="E10" s="4"/>
      <c r="F10" s="6"/>
      <c r="G10" s="48" t="e">
        <f t="shared" si="0"/>
        <v>#DIV/0!</v>
      </c>
    </row>
    <row r="11" spans="1:15" ht="39.950000000000003" customHeight="1">
      <c r="A11" s="98"/>
      <c r="B11" s="99"/>
      <c r="C11" s="106" t="s">
        <v>68</v>
      </c>
      <c r="D11" s="104" t="s">
        <v>21</v>
      </c>
      <c r="E11" s="4"/>
      <c r="F11" s="6"/>
      <c r="G11" s="48" t="e">
        <f t="shared" si="0"/>
        <v>#DIV/0!</v>
      </c>
    </row>
    <row r="12" spans="1:15" ht="39.950000000000003" customHeight="1">
      <c r="A12" s="101"/>
      <c r="B12" s="102"/>
      <c r="C12" s="106" t="s">
        <v>69</v>
      </c>
      <c r="D12" s="104" t="s">
        <v>23</v>
      </c>
      <c r="E12" s="4"/>
      <c r="F12" s="6"/>
      <c r="G12" s="48" t="e">
        <f t="shared" si="0"/>
        <v>#DIV/0!</v>
      </c>
      <c r="H12" s="24"/>
    </row>
    <row r="13" spans="1:15" ht="39.950000000000003" customHeight="1">
      <c r="A13" s="98"/>
      <c r="B13" s="99"/>
      <c r="C13" s="106" t="s">
        <v>70</v>
      </c>
      <c r="D13" s="104" t="s">
        <v>25</v>
      </c>
      <c r="E13" s="4"/>
      <c r="F13" s="6"/>
      <c r="G13" s="48" t="e">
        <f t="shared" si="0"/>
        <v>#DIV/0!</v>
      </c>
    </row>
    <row r="14" spans="1:15" ht="39.950000000000003" customHeight="1">
      <c r="A14" s="101"/>
      <c r="B14" s="102"/>
      <c r="C14" s="106" t="s">
        <v>71</v>
      </c>
      <c r="D14" s="104" t="s">
        <v>26</v>
      </c>
      <c r="E14" s="4"/>
      <c r="F14" s="6"/>
      <c r="G14" s="48" t="e">
        <f t="shared" si="0"/>
        <v>#DIV/0!</v>
      </c>
    </row>
    <row r="15" spans="1:15" ht="39.950000000000003" customHeight="1">
      <c r="A15" s="101"/>
      <c r="B15" s="59"/>
      <c r="C15" s="107" t="s">
        <v>72</v>
      </c>
      <c r="D15" s="104" t="s">
        <v>27</v>
      </c>
      <c r="E15" s="4"/>
      <c r="F15" s="4"/>
      <c r="G15" s="48" t="e">
        <f t="shared" si="0"/>
        <v>#DIV/0!</v>
      </c>
    </row>
    <row r="16" spans="1:15" ht="39.950000000000003" customHeight="1" thickBot="1">
      <c r="A16" s="63"/>
      <c r="B16" s="59"/>
      <c r="C16" s="60"/>
      <c r="D16" s="5" t="s">
        <v>90</v>
      </c>
      <c r="E16" s="36"/>
      <c r="F16" s="37"/>
      <c r="G16" s="45" t="e">
        <f>F16/E16</f>
        <v>#DIV/0!</v>
      </c>
      <c r="I16" s="125"/>
      <c r="J16" s="126"/>
      <c r="K16" s="126"/>
      <c r="L16" s="126"/>
      <c r="M16" s="126"/>
      <c r="N16" s="126"/>
      <c r="O16" s="126"/>
    </row>
    <row r="17" spans="1:15" ht="39.950000000000003" customHeight="1">
      <c r="A17" s="63"/>
      <c r="B17" s="61"/>
      <c r="C17" s="61"/>
      <c r="D17" s="2" t="s">
        <v>61</v>
      </c>
      <c r="E17" s="38">
        <f>+SUM(E4:E16)</f>
        <v>0</v>
      </c>
      <c r="F17" s="38">
        <f>+SUM(F4:F16)</f>
        <v>0</v>
      </c>
      <c r="G17" s="49" t="e">
        <f>F17/E17</f>
        <v>#DIV/0!</v>
      </c>
      <c r="I17" s="127"/>
      <c r="J17" s="127"/>
      <c r="K17" s="126"/>
      <c r="L17" s="126"/>
      <c r="M17" s="126"/>
      <c r="N17" s="126"/>
      <c r="O17" s="126"/>
    </row>
    <row r="18" spans="1:15" ht="39.950000000000003" customHeight="1">
      <c r="A18" s="63"/>
      <c r="B18" s="59"/>
      <c r="C18" s="59"/>
      <c r="D18" s="54" t="s">
        <v>73</v>
      </c>
      <c r="E18" s="32"/>
      <c r="F18" s="33"/>
      <c r="G18" s="47" t="e">
        <f>F18/E18</f>
        <v>#DIV/0!</v>
      </c>
      <c r="I18" s="126"/>
      <c r="J18" s="126"/>
      <c r="K18" s="126"/>
      <c r="L18" s="126"/>
      <c r="M18" s="126"/>
      <c r="N18" s="126"/>
      <c r="O18" s="126"/>
    </row>
    <row r="19" spans="1:15" ht="39.950000000000003" customHeight="1">
      <c r="A19" s="63"/>
      <c r="B19" s="59"/>
      <c r="C19" s="59"/>
      <c r="D19" s="55" t="s">
        <v>78</v>
      </c>
      <c r="E19" s="97"/>
      <c r="F19" s="77"/>
      <c r="G19" s="78"/>
      <c r="I19" s="125" t="s">
        <v>96</v>
      </c>
      <c r="J19" s="126"/>
      <c r="K19" s="126"/>
      <c r="L19" s="126"/>
      <c r="M19" s="126"/>
      <c r="N19" s="126"/>
      <c r="O19" s="126"/>
    </row>
    <row r="20" spans="1:15" ht="39.950000000000003" customHeight="1">
      <c r="A20" s="64"/>
      <c r="B20" s="61"/>
      <c r="C20" s="61"/>
      <c r="D20" s="55" t="s">
        <v>94</v>
      </c>
      <c r="E20" s="97"/>
      <c r="F20" s="77"/>
      <c r="G20" s="78"/>
      <c r="I20" s="24">
        <f>+E20+E19</f>
        <v>0</v>
      </c>
    </row>
    <row r="21" spans="1:15" ht="39.950000000000003" customHeight="1">
      <c r="A21" s="63"/>
      <c r="B21" s="59"/>
      <c r="C21" s="59"/>
      <c r="D21" s="55" t="s">
        <v>86</v>
      </c>
      <c r="E21" s="122"/>
      <c r="F21" s="123"/>
      <c r="G21" s="124"/>
    </row>
    <row r="22" spans="1:15" ht="39.950000000000003" customHeight="1" thickBot="1">
      <c r="A22" s="63"/>
      <c r="B22" s="59"/>
      <c r="C22" s="59"/>
      <c r="D22" s="53" t="s">
        <v>29</v>
      </c>
      <c r="E22" s="36"/>
      <c r="F22" s="37"/>
      <c r="G22" s="45" t="e">
        <f>F22/E22</f>
        <v>#DIV/0!</v>
      </c>
    </row>
    <row r="23" spans="1:15" ht="39.950000000000003" customHeight="1">
      <c r="A23" s="63"/>
      <c r="B23" s="61"/>
      <c r="C23" s="61"/>
      <c r="D23" s="56" t="s">
        <v>82</v>
      </c>
      <c r="E23" s="38">
        <f>+E22+E21+E18+E17+E5+E4+E3</f>
        <v>0</v>
      </c>
      <c r="F23" s="38">
        <f>+F22+F21+F18+F17+F5+F4+F3</f>
        <v>0</v>
      </c>
      <c r="G23" s="49" t="e">
        <f t="shared" si="0"/>
        <v>#DIV/0!</v>
      </c>
    </row>
    <row r="24" spans="1:15" ht="12.75" customHeight="1" thickBot="1">
      <c r="A24" s="63"/>
      <c r="B24" s="61"/>
      <c r="C24" s="61"/>
      <c r="D24" s="138" t="s">
        <v>77</v>
      </c>
      <c r="E24" s="139"/>
      <c r="F24" s="139"/>
      <c r="G24" s="142"/>
    </row>
    <row r="25" spans="1:15" ht="39.950000000000003" customHeight="1">
      <c r="A25" s="64"/>
      <c r="B25" s="61"/>
      <c r="C25" s="61"/>
      <c r="D25" s="54" t="s">
        <v>59</v>
      </c>
      <c r="E25" s="40"/>
      <c r="F25" s="74"/>
      <c r="G25" s="75" t="e">
        <f t="shared" ref="G25:G33" si="1">F25/E25</f>
        <v>#DIV/0!</v>
      </c>
    </row>
    <row r="26" spans="1:15" ht="39.950000000000003" customHeight="1" thickBot="1">
      <c r="A26" s="64"/>
      <c r="B26" s="61"/>
      <c r="C26" s="61"/>
      <c r="D26" s="53" t="s">
        <v>56</v>
      </c>
      <c r="E26" s="39"/>
      <c r="F26" s="76"/>
      <c r="G26" s="52" t="e">
        <f t="shared" si="1"/>
        <v>#DIV/0!</v>
      </c>
    </row>
    <row r="27" spans="1:15" ht="39.950000000000003" customHeight="1" thickBot="1">
      <c r="A27" s="64"/>
      <c r="B27" s="61"/>
      <c r="C27" s="61"/>
      <c r="D27" s="53" t="s">
        <v>91</v>
      </c>
      <c r="E27" s="39"/>
      <c r="F27" s="76"/>
      <c r="G27" s="52" t="e">
        <f t="shared" si="1"/>
        <v>#DIV/0!</v>
      </c>
    </row>
    <row r="28" spans="1:15" ht="51" customHeight="1" thickBot="1">
      <c r="A28" s="64"/>
      <c r="B28" s="61"/>
      <c r="C28" s="61"/>
      <c r="D28" s="57" t="s">
        <v>83</v>
      </c>
      <c r="E28" s="41">
        <f>+E25+E27</f>
        <v>0</v>
      </c>
      <c r="F28" s="41">
        <f>+F27+F25</f>
        <v>0</v>
      </c>
      <c r="G28" s="50" t="e">
        <f>F28/E28</f>
        <v>#DIV/0!</v>
      </c>
      <c r="H28" s="30"/>
    </row>
    <row r="29" spans="1:15" ht="12.75" customHeight="1" thickBot="1">
      <c r="A29" s="63"/>
      <c r="B29" s="61"/>
      <c r="C29" s="61"/>
      <c r="D29" s="138" t="s">
        <v>79</v>
      </c>
      <c r="E29" s="139"/>
      <c r="F29" s="140"/>
      <c r="G29" s="141"/>
    </row>
    <row r="30" spans="1:15" ht="39.950000000000003" customHeight="1">
      <c r="A30" s="64"/>
      <c r="B30" s="61"/>
      <c r="C30" s="61"/>
      <c r="D30" s="54" t="s">
        <v>74</v>
      </c>
      <c r="E30" s="67" t="s">
        <v>80</v>
      </c>
      <c r="F30" s="71"/>
      <c r="G30" s="79"/>
    </row>
    <row r="31" spans="1:15" ht="48.75" customHeight="1">
      <c r="A31" s="64"/>
      <c r="B31" s="61"/>
      <c r="C31" s="61"/>
      <c r="D31" s="55" t="s">
        <v>75</v>
      </c>
      <c r="E31" s="68" t="s">
        <v>87</v>
      </c>
      <c r="F31" s="72"/>
      <c r="G31" s="80"/>
      <c r="H31" s="30"/>
    </row>
    <row r="32" spans="1:15" ht="43.5" thickBot="1">
      <c r="A32" s="64"/>
      <c r="B32" s="61"/>
      <c r="C32" s="61"/>
      <c r="D32" s="53" t="s">
        <v>76</v>
      </c>
      <c r="E32" s="69" t="s">
        <v>81</v>
      </c>
      <c r="F32" s="73"/>
      <c r="G32" s="81"/>
      <c r="H32" s="30"/>
    </row>
    <row r="33" spans="1:7" ht="60.75" customHeight="1" thickBot="1">
      <c r="A33" s="65"/>
      <c r="B33" s="66"/>
      <c r="C33" s="66"/>
      <c r="D33" s="58" t="s">
        <v>84</v>
      </c>
      <c r="E33" s="51">
        <f>+E28+E23</f>
        <v>0</v>
      </c>
      <c r="F33" s="51">
        <f>+F28+F23</f>
        <v>0</v>
      </c>
      <c r="G33" s="70" t="e">
        <f t="shared" si="1"/>
        <v>#DIV/0!</v>
      </c>
    </row>
  </sheetData>
  <mergeCells count="7">
    <mergeCell ref="D29:G29"/>
    <mergeCell ref="A1:C1"/>
    <mergeCell ref="A2:C2"/>
    <mergeCell ref="D2:G2"/>
    <mergeCell ref="A3:B3"/>
    <mergeCell ref="A4:B4"/>
    <mergeCell ref="D24:G24"/>
  </mergeCells>
  <printOptions horizontalCentered="1" verticalCentered="1"/>
  <pageMargins left="0.5" right="0.5" top="1" bottom="1" header="0.5" footer="0.5"/>
  <pageSetup scale="52" orientation="portrait" r:id="rId1"/>
  <headerFooter alignWithMargins="0">
    <oddHeader>&amp;C&amp;"Footlight MT Light,Bold"&amp;12Collection Age Report</oddHeader>
    <oddFooter>&amp;R&amp;"Footlight MT Light,Bold"&amp;12&amp;D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Graph</vt:lpstr>
      <vt:lpstr>FY06</vt:lpstr>
      <vt:lpstr>FY08</vt:lpstr>
      <vt:lpstr> FY09</vt:lpstr>
      <vt:lpstr>FY10</vt:lpstr>
      <vt:lpstr>FY12</vt:lpstr>
      <vt:lpstr>FY13</vt:lpstr>
      <vt:lpstr>' FY09'!Print_Area</vt:lpstr>
      <vt:lpstr>'FY06'!Print_Area</vt:lpstr>
      <vt:lpstr>'FY10'!Print_Area</vt:lpstr>
      <vt:lpstr>'FY12'!Print_Area</vt:lpstr>
      <vt:lpstr>'FY13'!Print_Area</vt:lpstr>
      <vt:lpstr>Graph!Print_Area</vt:lpstr>
      <vt:lpstr>'FY06'!Print_Titles</vt:lpstr>
      <vt:lpstr>'FY08'!Print_Titles</vt:lpstr>
    </vt:vector>
  </TitlesOfParts>
  <Company>Waltham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mccollumk</dc:creator>
  <cp:lastModifiedBy>Sandra Roby</cp:lastModifiedBy>
  <cp:lastPrinted>2013-05-23T20:10:55Z</cp:lastPrinted>
  <dcterms:created xsi:type="dcterms:W3CDTF">2005-12-13T18:11:56Z</dcterms:created>
  <dcterms:modified xsi:type="dcterms:W3CDTF">2013-05-24T18:20:46Z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1573400345</vt:i4>
  </property>
  <property fmtid="{D5CDD505-2E9C-101B-9397-08002B2CF9AE}" pid="3" name="_EmailSubject">
    <vt:lpwstr>10 year report</vt:lpwstr>
  </property>
  <property fmtid="{D5CDD505-2E9C-101B-9397-08002B2CF9AE}" pid="4" name="_AuthorEmail">
    <vt:lpwstr>RobyS@k12.waltham.ma.us</vt:lpwstr>
  </property>
  <property fmtid="{D5CDD505-2E9C-101B-9397-08002B2CF9AE}" pid="5" name="_AuthorEmailDisplayName">
    <vt:lpwstr>Sandra Roby</vt:lpwstr>
  </property>
  <property fmtid="{D5CDD505-2E9C-101B-9397-08002B2CF9AE}" pid="6" name="_ReviewingToolsShownOnce">
    <vt:lpwstr/>
  </property>
</Properties>
</file>